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1\SC\"/>
    </mc:Choice>
  </mc:AlternateContent>
  <xr:revisionPtr revIDLastSave="0" documentId="13_ncr:1_{96BF7B5D-64D6-4669-8959-CEB73AD7CA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3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2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5" l="1"/>
  <c r="J16" i="5"/>
  <c r="J15" i="5"/>
  <c r="H16" i="5"/>
  <c r="J52" i="22" l="1"/>
  <c r="F52" i="22"/>
  <c r="G52" i="22" s="1"/>
  <c r="J51" i="22"/>
  <c r="F51" i="22"/>
  <c r="G51" i="22" s="1"/>
  <c r="D51" i="22"/>
  <c r="H51" i="22" s="1"/>
  <c r="N27" i="22"/>
  <c r="M27" i="22"/>
  <c r="K27" i="22"/>
  <c r="L27" i="22" s="1"/>
  <c r="I27" i="22"/>
  <c r="J27" i="22" s="1"/>
  <c r="H27" i="22"/>
  <c r="F27" i="22"/>
  <c r="G27" i="22" s="1"/>
  <c r="D27" i="22"/>
  <c r="E27" i="22" s="1"/>
  <c r="M26" i="22"/>
  <c r="O26" i="22" s="1"/>
  <c r="L26" i="22"/>
  <c r="K26" i="22"/>
  <c r="I26" i="22"/>
  <c r="F26" i="22"/>
  <c r="G26" i="22" s="1"/>
  <c r="D26" i="22"/>
  <c r="H26" i="22" s="1"/>
  <c r="N26" i="22" l="1"/>
  <c r="J26" i="22"/>
  <c r="O27" i="22"/>
  <c r="D52" i="22"/>
  <c r="E26" i="22"/>
  <c r="E51" i="22"/>
  <c r="K51" i="22" s="1"/>
  <c r="H52" i="22" l="1"/>
  <c r="E52" i="22"/>
  <c r="K52" i="22" s="1"/>
  <c r="N27" i="9" l="1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<sst xmlns="http://schemas.openxmlformats.org/spreadsheetml/2006/main" count="566" uniqueCount="108">
  <si>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</si>
  <si>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</si>
  <si>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</si>
  <si>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</si>
  <si>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</si>
  <si>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</si>
  <si>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</si>
  <si>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</si>
  <si>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</si>
  <si>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</si>
  <si>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</si>
  <si>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</si>
  <si>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</si>
  <si>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</si>
  <si>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</si>
  <si>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</si>
  <si>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</si>
  <si>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</si>
  <si>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</si>
  <si>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</si>
  <si>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</si>
  <si>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</si>
  <si>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</si>
  <si>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</si>
  <si>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</si>
  <si>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</si>
  <si>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</si>
  <si>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</si>
  <si>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</si>
  <si>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</si>
  <si>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</si>
  <si>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</si>
  <si>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</si>
  <si>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</si>
  <si>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</si>
  <si>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</si>
  <si>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</si>
  <si>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</si>
  <si>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</si>
  <si>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</si>
  <si>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</si>
  <si>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</si>
  <si>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</si>
  <si>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</si>
  <si>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</si>
  <si>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</si>
  <si>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</si>
  <si>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</si>
  <si>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</si>
  <si>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</si>
  <si>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</si>
  <si>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</si>
  <si>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</si>
  <si>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</si>
  <si>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</si>
  <si>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</si>
  <si>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</si>
  <si>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</si>
  <si>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</si>
  <si>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</si>
  <si>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</si>
  <si>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</si>
  <si>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</si>
  <si>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Volkswagen Crafter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</si>
  <si>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</si>
  <si>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</si>
  <si>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</si>
  <si>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</si>
  <si>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</si>
  <si>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</si>
  <si>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SUZUKI</t>
  </si>
  <si>
    <t>Grudzień</t>
  </si>
  <si>
    <t>December</t>
  </si>
  <si>
    <t>MITSUBISHI</t>
  </si>
  <si>
    <t>Renault Trafic</t>
  </si>
  <si>
    <t>Renault Express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</si>
  <si>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</si>
  <si>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</si>
  <si>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</si>
  <si>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</si>
  <si>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</si>
  <si>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</si>
  <si>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KNAUS</t>
  </si>
  <si>
    <t>FRANKIA</t>
  </si>
  <si>
    <t>OTOKAR</t>
  </si>
  <si>
    <t>ISUZU</t>
  </si>
  <si>
    <t>BENIMAR</t>
  </si>
  <si>
    <t>Rejestracje nowych samochodów dostawczych do 3,5T, ranking modeli - Styczeń 2022</t>
  </si>
  <si>
    <t>Registrations of new LCV up to 3.5T, Top Models - January 2022</t>
  </si>
  <si>
    <t>Sty/Gru
Zmiana poz</t>
  </si>
  <si>
    <t>Jan/Dec Ch position</t>
  </si>
  <si>
    <t>Toyota Proace</t>
  </si>
  <si>
    <t>Fiat Fiorino</t>
  </si>
  <si>
    <t>PZPM based on CEP (Central Register of Vehicles)</t>
  </si>
  <si>
    <t>units</t>
  </si>
  <si>
    <t>FIRST REGISTRATIONS OF NEW COMMERCIAL VEHICLES OVER 3.5T</t>
  </si>
  <si>
    <t>2022
Jan</t>
  </si>
  <si>
    <t>2021
Jan</t>
  </si>
  <si>
    <t>% change y/y</t>
  </si>
  <si>
    <t>2022
Jan - Jan</t>
  </si>
  <si>
    <t>2021
Jan - Jan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</si>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</sst>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3" fillId="0" borderId="0" xfId="4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19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A63396-2BEC-4B50-BD67-4152312A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3340100"/>
          <a:ext cx="6142284" cy="35788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E06D01-3198-4E10-B5FD-CA6D12801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" y="6845300"/>
          <a:ext cx="6233724" cy="36100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E45A6E1-445E-4948-8518-41467FD2C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50" y="10528300"/>
          <a:ext cx="6149904" cy="3885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8CE9-49F0-469E-AB87-CAB2FF3F980B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93</v>
      </c>
      <c r="D1" s="36"/>
      <c r="E1" s="36"/>
      <c r="F1" s="36"/>
      <c r="G1" s="36"/>
      <c r="H1" s="61">
        <v>44596</v>
      </c>
    </row>
    <row r="2" spans="2:8">
      <c r="H2" s="2" t="s">
        <v>94</v>
      </c>
    </row>
    <row r="3" spans="2:8" ht="26.25" customHeight="1">
      <c r="B3" s="165" t="s">
        <v>95</v>
      </c>
      <c r="C3" s="166"/>
      <c r="D3" s="166"/>
      <c r="E3" s="166"/>
      <c r="F3" s="166"/>
      <c r="G3" s="166"/>
      <c r="H3" s="167"/>
    </row>
    <row r="4" spans="2:8" ht="26.25" customHeight="1">
      <c r="B4" s="6"/>
      <c r="C4" s="124" t="s">
        <v>96</v>
      </c>
      <c r="D4" s="124" t="s">
        <v>97</v>
      </c>
      <c r="E4" s="7" t="s">
        <v>98</v>
      </c>
      <c r="F4" s="124" t="s">
        <v>99</v>
      </c>
      <c r="G4" s="124" t="s">
        <v>100</v>
      </c>
      <c r="H4" s="7" t="s">
        <v>98</v>
      </c>
    </row>
    <row r="5" spans="2:8" ht="26.25" customHeight="1">
      <c r="B5" s="3" t="s">
        <v>101</v>
      </c>
      <c r="C5" s="125">
        <v>2253</v>
      </c>
      <c r="D5" s="125">
        <v>1485</v>
      </c>
      <c r="E5" s="57">
        <v>0.51717171717171717</v>
      </c>
      <c r="F5" s="125">
        <v>2253</v>
      </c>
      <c r="G5" s="125">
        <v>1485</v>
      </c>
      <c r="H5" s="57">
        <v>0.51717171717171717</v>
      </c>
    </row>
    <row r="6" spans="2:8" ht="26.25" customHeight="1">
      <c r="B6" s="4" t="s">
        <v>102</v>
      </c>
      <c r="C6" s="126">
        <v>401</v>
      </c>
      <c r="D6" s="126">
        <v>314</v>
      </c>
      <c r="E6" s="58">
        <v>0.27707006369426757</v>
      </c>
      <c r="F6" s="126">
        <v>401</v>
      </c>
      <c r="G6" s="126">
        <v>314</v>
      </c>
      <c r="H6" s="58">
        <v>0.27707006369426757</v>
      </c>
    </row>
    <row r="7" spans="2:8" ht="26.25" customHeight="1">
      <c r="B7" s="4" t="s">
        <v>103</v>
      </c>
      <c r="C7" s="126">
        <v>55</v>
      </c>
      <c r="D7" s="126">
        <v>80</v>
      </c>
      <c r="E7" s="58">
        <v>-0.3125</v>
      </c>
      <c r="F7" s="126">
        <v>55</v>
      </c>
      <c r="G7" s="126">
        <v>80</v>
      </c>
      <c r="H7" s="58">
        <v>-0.3125</v>
      </c>
    </row>
    <row r="8" spans="2:8" ht="26.25" customHeight="1">
      <c r="B8" s="5" t="s">
        <v>104</v>
      </c>
      <c r="C8" s="126">
        <v>1797</v>
      </c>
      <c r="D8" s="126">
        <v>1091</v>
      </c>
      <c r="E8" s="59">
        <v>0.6471127406049495</v>
      </c>
      <c r="F8" s="126">
        <v>1797</v>
      </c>
      <c r="G8" s="126">
        <v>1091</v>
      </c>
      <c r="H8" s="59">
        <v>0.6471127406049495</v>
      </c>
    </row>
    <row r="9" spans="2:8" ht="26.25" customHeight="1">
      <c r="B9" s="3" t="s">
        <v>105</v>
      </c>
      <c r="C9" s="125">
        <v>106</v>
      </c>
      <c r="D9" s="125">
        <v>93</v>
      </c>
      <c r="E9" s="57">
        <v>0.13978494623655924</v>
      </c>
      <c r="F9" s="125">
        <v>106</v>
      </c>
      <c r="G9" s="125">
        <v>93</v>
      </c>
      <c r="H9" s="57">
        <v>0.13978494623655924</v>
      </c>
    </row>
    <row r="10" spans="2:8" ht="26.25" customHeight="1">
      <c r="B10" s="8" t="s">
        <v>106</v>
      </c>
      <c r="C10" s="127">
        <v>2359</v>
      </c>
      <c r="D10" s="127">
        <v>1578</v>
      </c>
      <c r="E10" s="60">
        <v>0.49493029150823831</v>
      </c>
      <c r="F10" s="127">
        <v>2359</v>
      </c>
      <c r="G10" s="127">
        <v>1578</v>
      </c>
      <c r="H10" s="60">
        <v>0.49493029150823831</v>
      </c>
    </row>
    <row r="11" spans="2:8" ht="26.25" customHeight="1">
      <c r="B11" s="129" t="s">
        <v>107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E28" sqref="E28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44596</v>
      </c>
    </row>
    <row r="2" spans="2:15" ht="14.5" customHeight="1">
      <c r="B2" s="197" t="s">
        <v>19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4.5" customHeight="1">
      <c r="B3" s="198" t="s">
        <v>20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85" t="s">
        <v>0</v>
      </c>
      <c r="C5" s="185" t="s">
        <v>1</v>
      </c>
      <c r="D5" s="187" t="s">
        <v>76</v>
      </c>
      <c r="E5" s="188"/>
      <c r="F5" s="188"/>
      <c r="G5" s="188"/>
      <c r="H5" s="189"/>
      <c r="I5" s="188" t="s">
        <v>71</v>
      </c>
      <c r="J5" s="188"/>
      <c r="K5" s="187" t="s">
        <v>77</v>
      </c>
      <c r="L5" s="188"/>
      <c r="M5" s="188"/>
      <c r="N5" s="188"/>
      <c r="O5" s="189"/>
    </row>
    <row r="6" spans="2:15" ht="14.5" customHeight="1">
      <c r="B6" s="186"/>
      <c r="C6" s="186"/>
      <c r="D6" s="199" t="s">
        <v>78</v>
      </c>
      <c r="E6" s="200"/>
      <c r="F6" s="200"/>
      <c r="G6" s="200"/>
      <c r="H6" s="201"/>
      <c r="I6" s="200" t="s">
        <v>72</v>
      </c>
      <c r="J6" s="200"/>
      <c r="K6" s="199" t="s">
        <v>79</v>
      </c>
      <c r="L6" s="200"/>
      <c r="M6" s="200"/>
      <c r="N6" s="200"/>
      <c r="O6" s="201"/>
    </row>
    <row r="7" spans="2:15" ht="14.5" customHeight="1">
      <c r="B7" s="186"/>
      <c r="C7" s="186"/>
      <c r="D7" s="181">
        <v>2022</v>
      </c>
      <c r="E7" s="182"/>
      <c r="F7" s="190">
        <v>2021</v>
      </c>
      <c r="G7" s="190"/>
      <c r="H7" s="192" t="s">
        <v>22</v>
      </c>
      <c r="I7" s="194">
        <v>2021</v>
      </c>
      <c r="J7" s="181" t="s">
        <v>80</v>
      </c>
      <c r="K7" s="181">
        <v>2022</v>
      </c>
      <c r="L7" s="182"/>
      <c r="M7" s="190">
        <v>2021</v>
      </c>
      <c r="N7" s="182"/>
      <c r="O7" s="172" t="s">
        <v>22</v>
      </c>
    </row>
    <row r="8" spans="2:15" ht="14.5" customHeight="1">
      <c r="B8" s="173" t="s">
        <v>23</v>
      </c>
      <c r="C8" s="173" t="s">
        <v>24</v>
      </c>
      <c r="D8" s="183"/>
      <c r="E8" s="184"/>
      <c r="F8" s="191"/>
      <c r="G8" s="191"/>
      <c r="H8" s="193"/>
      <c r="I8" s="195"/>
      <c r="J8" s="196"/>
      <c r="K8" s="183"/>
      <c r="L8" s="184"/>
      <c r="M8" s="191"/>
      <c r="N8" s="184"/>
      <c r="O8" s="172"/>
    </row>
    <row r="9" spans="2:15" ht="14.25" customHeight="1">
      <c r="B9" s="173"/>
      <c r="C9" s="173"/>
      <c r="D9" s="157" t="s">
        <v>25</v>
      </c>
      <c r="E9" s="159" t="s">
        <v>2</v>
      </c>
      <c r="F9" s="158" t="s">
        <v>25</v>
      </c>
      <c r="G9" s="52" t="s">
        <v>2</v>
      </c>
      <c r="H9" s="175" t="s">
        <v>26</v>
      </c>
      <c r="I9" s="53" t="s">
        <v>25</v>
      </c>
      <c r="J9" s="177" t="s">
        <v>81</v>
      </c>
      <c r="K9" s="157" t="s">
        <v>25</v>
      </c>
      <c r="L9" s="51" t="s">
        <v>2</v>
      </c>
      <c r="M9" s="158" t="s">
        <v>25</v>
      </c>
      <c r="N9" s="51" t="s">
        <v>2</v>
      </c>
      <c r="O9" s="179" t="s">
        <v>26</v>
      </c>
    </row>
    <row r="10" spans="2:15" ht="14.5" customHeight="1">
      <c r="B10" s="174"/>
      <c r="C10" s="174"/>
      <c r="D10" s="160" t="s">
        <v>27</v>
      </c>
      <c r="E10" s="161" t="s">
        <v>28</v>
      </c>
      <c r="F10" s="49" t="s">
        <v>27</v>
      </c>
      <c r="G10" s="50" t="s">
        <v>28</v>
      </c>
      <c r="H10" s="176"/>
      <c r="I10" s="54" t="s">
        <v>27</v>
      </c>
      <c r="J10" s="178"/>
      <c r="K10" s="160" t="s">
        <v>27</v>
      </c>
      <c r="L10" s="161" t="s">
        <v>28</v>
      </c>
      <c r="M10" s="49" t="s">
        <v>27</v>
      </c>
      <c r="N10" s="161" t="s">
        <v>28</v>
      </c>
      <c r="O10" s="180"/>
    </row>
    <row r="11" spans="2:15" ht="14.5" customHeight="1">
      <c r="B11" s="62">
        <v>1</v>
      </c>
      <c r="C11" s="63" t="s">
        <v>3</v>
      </c>
      <c r="D11" s="64">
        <v>584</v>
      </c>
      <c r="E11" s="109">
        <v>0.25920994229915667</v>
      </c>
      <c r="F11" s="64">
        <v>362</v>
      </c>
      <c r="G11" s="69">
        <v>0.24377104377104378</v>
      </c>
      <c r="H11" s="67">
        <v>0.61325966850828739</v>
      </c>
      <c r="I11" s="68">
        <v>591</v>
      </c>
      <c r="J11" s="69">
        <v>-1.1844331641285955E-2</v>
      </c>
      <c r="K11" s="64">
        <v>584</v>
      </c>
      <c r="L11" s="109">
        <v>0.25920994229915667</v>
      </c>
      <c r="M11" s="64">
        <v>362</v>
      </c>
      <c r="N11" s="69">
        <v>0.24377104377104378</v>
      </c>
      <c r="O11" s="67">
        <v>0.61325966850828739</v>
      </c>
    </row>
    <row r="12" spans="2:15" ht="14.5" customHeight="1">
      <c r="B12" s="70">
        <v>2</v>
      </c>
      <c r="C12" s="71" t="s">
        <v>9</v>
      </c>
      <c r="D12" s="72">
        <v>478</v>
      </c>
      <c r="E12" s="114">
        <v>0.21216156236129605</v>
      </c>
      <c r="F12" s="72">
        <v>164</v>
      </c>
      <c r="G12" s="84">
        <v>0.11043771043771043</v>
      </c>
      <c r="H12" s="74">
        <v>1.9146341463414633</v>
      </c>
      <c r="I12" s="95">
        <v>542</v>
      </c>
      <c r="J12" s="84">
        <v>-0.11808118081180807</v>
      </c>
      <c r="K12" s="72">
        <v>478</v>
      </c>
      <c r="L12" s="114">
        <v>0.21216156236129605</v>
      </c>
      <c r="M12" s="72">
        <v>164</v>
      </c>
      <c r="N12" s="84">
        <v>0.11043771043771043</v>
      </c>
      <c r="O12" s="74">
        <v>1.9146341463414633</v>
      </c>
    </row>
    <row r="13" spans="2:15" ht="14.5" customHeight="1">
      <c r="B13" s="70">
        <v>3</v>
      </c>
      <c r="C13" s="71" t="s">
        <v>8</v>
      </c>
      <c r="D13" s="72">
        <v>367</v>
      </c>
      <c r="E13" s="114">
        <v>0.16289391921881935</v>
      </c>
      <c r="F13" s="72">
        <v>311</v>
      </c>
      <c r="G13" s="84">
        <v>0.20942760942760943</v>
      </c>
      <c r="H13" s="74">
        <v>0.180064308681672</v>
      </c>
      <c r="I13" s="95">
        <v>876</v>
      </c>
      <c r="J13" s="84">
        <v>-0.58105022831050235</v>
      </c>
      <c r="K13" s="72">
        <v>367</v>
      </c>
      <c r="L13" s="114">
        <v>0.16289391921881935</v>
      </c>
      <c r="M13" s="72">
        <v>311</v>
      </c>
      <c r="N13" s="84">
        <v>0.20942760942760943</v>
      </c>
      <c r="O13" s="74">
        <v>0.180064308681672</v>
      </c>
    </row>
    <row r="14" spans="2:15" ht="14.5" customHeight="1">
      <c r="B14" s="70">
        <v>4</v>
      </c>
      <c r="C14" s="71" t="s">
        <v>4</v>
      </c>
      <c r="D14" s="72">
        <v>306</v>
      </c>
      <c r="E14" s="114">
        <v>0.13581890812250333</v>
      </c>
      <c r="F14" s="72">
        <v>196</v>
      </c>
      <c r="G14" s="84">
        <v>0.13198653198653199</v>
      </c>
      <c r="H14" s="74">
        <v>0.56122448979591844</v>
      </c>
      <c r="I14" s="95">
        <v>656</v>
      </c>
      <c r="J14" s="84">
        <v>-0.53353658536585358</v>
      </c>
      <c r="K14" s="72">
        <v>306</v>
      </c>
      <c r="L14" s="114">
        <v>0.13581890812250333</v>
      </c>
      <c r="M14" s="72">
        <v>196</v>
      </c>
      <c r="N14" s="84">
        <v>0.13198653198653199</v>
      </c>
      <c r="O14" s="74">
        <v>0.56122448979591844</v>
      </c>
    </row>
    <row r="15" spans="2:15" ht="14.5" customHeight="1">
      <c r="B15" s="70">
        <v>5</v>
      </c>
      <c r="C15" s="71" t="s">
        <v>10</v>
      </c>
      <c r="D15" s="72">
        <v>283</v>
      </c>
      <c r="E15" s="114">
        <v>0.12561029738126941</v>
      </c>
      <c r="F15" s="72">
        <v>238</v>
      </c>
      <c r="G15" s="76">
        <v>0.16026936026936026</v>
      </c>
      <c r="H15" s="74">
        <v>0.18907563025210083</v>
      </c>
      <c r="I15" s="75">
        <v>488</v>
      </c>
      <c r="J15" s="76">
        <v>-0.42008196721311475</v>
      </c>
      <c r="K15" s="72">
        <v>283</v>
      </c>
      <c r="L15" s="114">
        <v>0.12561029738126941</v>
      </c>
      <c r="M15" s="72">
        <v>238</v>
      </c>
      <c r="N15" s="76">
        <v>0.16026936026936026</v>
      </c>
      <c r="O15" s="74">
        <v>0.18907563025210083</v>
      </c>
    </row>
    <row r="16" spans="2:15" ht="14.5" customHeight="1">
      <c r="B16" s="70">
        <v>6</v>
      </c>
      <c r="C16" s="71" t="s">
        <v>11</v>
      </c>
      <c r="D16" s="72">
        <v>85</v>
      </c>
      <c r="E16" s="114">
        <v>3.7727474478473147E-2</v>
      </c>
      <c r="F16" s="72">
        <v>71</v>
      </c>
      <c r="G16" s="76">
        <v>4.7811447811447812E-2</v>
      </c>
      <c r="H16" s="74">
        <v>0.19718309859154926</v>
      </c>
      <c r="I16" s="75">
        <v>206</v>
      </c>
      <c r="J16" s="76">
        <v>-0.58737864077669899</v>
      </c>
      <c r="K16" s="72">
        <v>85</v>
      </c>
      <c r="L16" s="114">
        <v>3.7727474478473147E-2</v>
      </c>
      <c r="M16" s="72">
        <v>71</v>
      </c>
      <c r="N16" s="76">
        <v>4.7811447811447812E-2</v>
      </c>
      <c r="O16" s="74">
        <v>0.19718309859154926</v>
      </c>
    </row>
    <row r="17" spans="2:15" ht="14.5" customHeight="1">
      <c r="B17" s="70">
        <v>7</v>
      </c>
      <c r="C17" s="71" t="s">
        <v>12</v>
      </c>
      <c r="D17" s="72">
        <v>83</v>
      </c>
      <c r="E17" s="114">
        <v>3.6839769196626723E-2</v>
      </c>
      <c r="F17" s="72">
        <v>109</v>
      </c>
      <c r="G17" s="84">
        <v>7.3400673400673397E-2</v>
      </c>
      <c r="H17" s="74">
        <v>-0.23853211009174313</v>
      </c>
      <c r="I17" s="95">
        <v>245</v>
      </c>
      <c r="J17" s="84">
        <v>-0.6612244897959183</v>
      </c>
      <c r="K17" s="72">
        <v>83</v>
      </c>
      <c r="L17" s="114">
        <v>3.6839769196626723E-2</v>
      </c>
      <c r="M17" s="72">
        <v>109</v>
      </c>
      <c r="N17" s="84">
        <v>7.3400673400673397E-2</v>
      </c>
      <c r="O17" s="74">
        <v>-0.23853211009174313</v>
      </c>
    </row>
    <row r="18" spans="2:15">
      <c r="B18" s="170" t="s">
        <v>60</v>
      </c>
      <c r="C18" s="171"/>
      <c r="D18" s="45">
        <f>SUM(D11:D17)</f>
        <v>2186</v>
      </c>
      <c r="E18" s="29">
        <f>D18/D20</f>
        <v>0.97026187305814471</v>
      </c>
      <c r="F18" s="27">
        <f>SUM(F11:F17)</f>
        <v>1451</v>
      </c>
      <c r="G18" s="29">
        <f>F18/F20</f>
        <v>0.97710437710437714</v>
      </c>
      <c r="H18" s="43">
        <f>D18/F18-1</f>
        <v>0.50654720882150239</v>
      </c>
      <c r="I18" s="27">
        <f>SUM(I11:I17)</f>
        <v>3604</v>
      </c>
      <c r="J18" s="29">
        <f>D18/I18-1</f>
        <v>-0.39345172031076581</v>
      </c>
      <c r="K18" s="27">
        <f>SUM(K11:K17)</f>
        <v>2186</v>
      </c>
      <c r="L18" s="29">
        <f>K18/K20</f>
        <v>0.97026187305814471</v>
      </c>
      <c r="M18" s="27">
        <f>SUM(M11:M17)</f>
        <v>1451</v>
      </c>
      <c r="N18" s="29">
        <f>M18/M20</f>
        <v>0.97710437710437714</v>
      </c>
      <c r="O18" s="43">
        <f>K18/M18-1</f>
        <v>0.50654720882150239</v>
      </c>
    </row>
    <row r="19" spans="2:15">
      <c r="B19" s="170" t="s">
        <v>29</v>
      </c>
      <c r="C19" s="171"/>
      <c r="D19" s="27">
        <f>D20-D18</f>
        <v>67</v>
      </c>
      <c r="E19" s="29">
        <f>D19/D20</f>
        <v>2.9738126941855306E-2</v>
      </c>
      <c r="F19" s="27">
        <f>F20-F18</f>
        <v>34</v>
      </c>
      <c r="G19" s="29">
        <f>F19/F20</f>
        <v>2.2895622895622896E-2</v>
      </c>
      <c r="H19" s="43">
        <f>D19/F19-1</f>
        <v>0.97058823529411775</v>
      </c>
      <c r="I19" s="27">
        <f>I20-I18</f>
        <v>73</v>
      </c>
      <c r="J19" s="29">
        <f>D19/I19-1</f>
        <v>-8.2191780821917804E-2</v>
      </c>
      <c r="K19" s="27">
        <f>K20-K18</f>
        <v>67</v>
      </c>
      <c r="L19" s="44">
        <f>K19/K20</f>
        <v>2.9738126941855306E-2</v>
      </c>
      <c r="M19" s="27">
        <f>M20-M18</f>
        <v>34</v>
      </c>
      <c r="N19" s="29">
        <f>M19/M20</f>
        <v>2.2895622895622896E-2</v>
      </c>
      <c r="O19" s="43">
        <f>K19/M19-1</f>
        <v>0.97058823529411775</v>
      </c>
    </row>
    <row r="20" spans="2:15">
      <c r="B20" s="168" t="s">
        <v>30</v>
      </c>
      <c r="C20" s="169"/>
      <c r="D20" s="46">
        <v>2253</v>
      </c>
      <c r="E20" s="77">
        <v>1</v>
      </c>
      <c r="F20" s="46">
        <v>1485</v>
      </c>
      <c r="G20" s="78">
        <v>1</v>
      </c>
      <c r="H20" s="41">
        <v>0.51717171717171717</v>
      </c>
      <c r="I20" s="47">
        <v>3677</v>
      </c>
      <c r="J20" s="42">
        <v>-0.387272232798477</v>
      </c>
      <c r="K20" s="46">
        <v>2253</v>
      </c>
      <c r="L20" s="77">
        <v>1</v>
      </c>
      <c r="M20" s="46">
        <v>1485</v>
      </c>
      <c r="N20" s="78">
        <v>1</v>
      </c>
      <c r="O20" s="41">
        <v>0.51717171717171717</v>
      </c>
    </row>
    <row r="21" spans="2:15">
      <c r="B21" s="48" t="s">
        <v>42</v>
      </c>
    </row>
    <row r="22" spans="2:15">
      <c r="B22" s="138" t="s">
        <v>66</v>
      </c>
    </row>
    <row r="23" spans="2:15">
      <c r="B23" s="141" t="s">
        <v>67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18" priority="93" operator="lessThan">
      <formula>0</formula>
    </cfRule>
  </conditionalFormatting>
  <conditionalFormatting sqref="H19">
    <cfRule type="cellIs" dxfId="117" priority="94" operator="lessThan">
      <formula>0</formula>
    </cfRule>
  </conditionalFormatting>
  <conditionalFormatting sqref="J18:J19">
    <cfRule type="cellIs" dxfId="116" priority="92" operator="lessThan">
      <formula>0</formula>
    </cfRule>
  </conditionalFormatting>
  <conditionalFormatting sqref="O19">
    <cfRule type="cellIs" dxfId="115" priority="91" operator="lessThan">
      <formula>0</formula>
    </cfRule>
  </conditionalFormatting>
  <conditionalFormatting sqref="O18">
    <cfRule type="cellIs" dxfId="114" priority="90" operator="lessThan">
      <formula>0</formula>
    </cfRule>
  </conditionalFormatting>
  <conditionalFormatting sqref="O20 J20 H20">
    <cfRule type="cellIs" dxfId="113" priority="13" operator="lessThan">
      <formula>0</formula>
    </cfRule>
  </conditionalFormatting>
  <conditionalFormatting sqref="H11:H15 J11:J15 O11:O15">
    <cfRule type="cellIs" dxfId="112" priority="6" operator="lessThan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D11:E17 G11:J17 L11:L17 N11:O17">
    <cfRule type="cellIs" dxfId="110" priority="4" operator="equal">
      <formula>0</formula>
    </cfRule>
  </conditionalFormatting>
  <conditionalFormatting sqref="F11:F17">
    <cfRule type="cellIs" dxfId="109" priority="3" operator="equal">
      <formula>0</formula>
    </cfRule>
  </conditionalFormatting>
  <conditionalFormatting sqref="K11:K17">
    <cfRule type="cellIs" dxfId="108" priority="2" operator="equal">
      <formula>0</formula>
    </cfRule>
  </conditionalFormatting>
  <conditionalFormatting sqref="M11:M17">
    <cfRule type="cellIs" dxfId="10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G90" sqref="G90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44596</v>
      </c>
    </row>
    <row r="2" spans="2:15" ht="14.5" customHeight="1">
      <c r="B2" s="197" t="s">
        <v>19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1"/>
    </row>
    <row r="3" spans="2:15" ht="14.5" customHeight="1">
      <c r="B3" s="198" t="s">
        <v>20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9" t="s">
        <v>35</v>
      </c>
    </row>
    <row r="4" spans="2:15" ht="14.5" customHeight="1">
      <c r="B4" s="185" t="s">
        <v>21</v>
      </c>
      <c r="C4" s="185" t="s">
        <v>1</v>
      </c>
      <c r="D4" s="187" t="s">
        <v>76</v>
      </c>
      <c r="E4" s="188"/>
      <c r="F4" s="188"/>
      <c r="G4" s="188"/>
      <c r="H4" s="189"/>
      <c r="I4" s="188" t="s">
        <v>71</v>
      </c>
      <c r="J4" s="188"/>
      <c r="K4" s="187" t="s">
        <v>77</v>
      </c>
      <c r="L4" s="188"/>
      <c r="M4" s="188"/>
      <c r="N4" s="188"/>
      <c r="O4" s="189"/>
    </row>
    <row r="5" spans="2:15" ht="14.5" customHeight="1">
      <c r="B5" s="186"/>
      <c r="C5" s="186"/>
      <c r="D5" s="199" t="s">
        <v>78</v>
      </c>
      <c r="E5" s="200"/>
      <c r="F5" s="200"/>
      <c r="G5" s="200"/>
      <c r="H5" s="201"/>
      <c r="I5" s="200" t="s">
        <v>72</v>
      </c>
      <c r="J5" s="200"/>
      <c r="K5" s="199" t="s">
        <v>79</v>
      </c>
      <c r="L5" s="200"/>
      <c r="M5" s="200"/>
      <c r="N5" s="200"/>
      <c r="O5" s="201"/>
    </row>
    <row r="6" spans="2:15" ht="14.5" customHeight="1">
      <c r="B6" s="186"/>
      <c r="C6" s="202"/>
      <c r="D6" s="181">
        <v>2022</v>
      </c>
      <c r="E6" s="182"/>
      <c r="F6" s="190">
        <v>2021</v>
      </c>
      <c r="G6" s="190"/>
      <c r="H6" s="192" t="s">
        <v>22</v>
      </c>
      <c r="I6" s="194">
        <v>2021</v>
      </c>
      <c r="J6" s="181" t="s">
        <v>80</v>
      </c>
      <c r="K6" s="181">
        <v>2022</v>
      </c>
      <c r="L6" s="182"/>
      <c r="M6" s="190">
        <v>2021</v>
      </c>
      <c r="N6" s="182"/>
      <c r="O6" s="172" t="s">
        <v>22</v>
      </c>
    </row>
    <row r="7" spans="2:15" ht="14.5" customHeight="1">
      <c r="B7" s="173" t="s">
        <v>21</v>
      </c>
      <c r="C7" s="203" t="s">
        <v>24</v>
      </c>
      <c r="D7" s="183"/>
      <c r="E7" s="184"/>
      <c r="F7" s="191"/>
      <c r="G7" s="191"/>
      <c r="H7" s="193"/>
      <c r="I7" s="195"/>
      <c r="J7" s="196"/>
      <c r="K7" s="183"/>
      <c r="L7" s="184"/>
      <c r="M7" s="191"/>
      <c r="N7" s="184"/>
      <c r="O7" s="172"/>
    </row>
    <row r="8" spans="2:15" ht="14.5" customHeight="1">
      <c r="B8" s="173"/>
      <c r="C8" s="203"/>
      <c r="D8" s="157" t="s">
        <v>25</v>
      </c>
      <c r="E8" s="159" t="s">
        <v>2</v>
      </c>
      <c r="F8" s="158" t="s">
        <v>25</v>
      </c>
      <c r="G8" s="52" t="s">
        <v>2</v>
      </c>
      <c r="H8" s="175" t="s">
        <v>26</v>
      </c>
      <c r="I8" s="53" t="s">
        <v>25</v>
      </c>
      <c r="J8" s="177" t="s">
        <v>81</v>
      </c>
      <c r="K8" s="157" t="s">
        <v>25</v>
      </c>
      <c r="L8" s="51" t="s">
        <v>2</v>
      </c>
      <c r="M8" s="158" t="s">
        <v>25</v>
      </c>
      <c r="N8" s="51" t="s">
        <v>2</v>
      </c>
      <c r="O8" s="179" t="s">
        <v>26</v>
      </c>
    </row>
    <row r="9" spans="2:15" ht="14.5" customHeight="1">
      <c r="B9" s="174"/>
      <c r="C9" s="204"/>
      <c r="D9" s="160" t="s">
        <v>27</v>
      </c>
      <c r="E9" s="161" t="s">
        <v>28</v>
      </c>
      <c r="F9" s="49" t="s">
        <v>27</v>
      </c>
      <c r="G9" s="50" t="s">
        <v>28</v>
      </c>
      <c r="H9" s="176"/>
      <c r="I9" s="54" t="s">
        <v>27</v>
      </c>
      <c r="J9" s="178"/>
      <c r="K9" s="160" t="s">
        <v>27</v>
      </c>
      <c r="L9" s="161" t="s">
        <v>28</v>
      </c>
      <c r="M9" s="49" t="s">
        <v>27</v>
      </c>
      <c r="N9" s="161" t="s">
        <v>28</v>
      </c>
      <c r="O9" s="180"/>
    </row>
    <row r="10" spans="2:15" ht="14.5" customHeight="1">
      <c r="B10" s="70"/>
      <c r="C10" s="63" t="s">
        <v>12</v>
      </c>
      <c r="D10" s="79">
        <v>43</v>
      </c>
      <c r="E10" s="65">
        <v>0.35245901639344263</v>
      </c>
      <c r="F10" s="80">
        <v>70</v>
      </c>
      <c r="G10" s="66">
        <v>0.52238805970149249</v>
      </c>
      <c r="H10" s="67">
        <v>-0.38571428571428568</v>
      </c>
      <c r="I10" s="80">
        <v>140</v>
      </c>
      <c r="J10" s="69">
        <v>-0.69285714285714284</v>
      </c>
      <c r="K10" s="79">
        <v>43</v>
      </c>
      <c r="L10" s="65">
        <v>0.35245901639344263</v>
      </c>
      <c r="M10" s="80">
        <v>70</v>
      </c>
      <c r="N10" s="66">
        <v>0.52238805970149249</v>
      </c>
      <c r="O10" s="67">
        <v>-0.38571428571428568</v>
      </c>
    </row>
    <row r="11" spans="2:15" ht="14.5" customHeight="1">
      <c r="B11" s="70"/>
      <c r="C11" s="71" t="s">
        <v>4</v>
      </c>
      <c r="D11" s="81">
        <v>24</v>
      </c>
      <c r="E11" s="73">
        <v>0.19672131147540983</v>
      </c>
      <c r="F11" s="82">
        <v>27</v>
      </c>
      <c r="G11" s="83">
        <v>0.20149253731343283</v>
      </c>
      <c r="H11" s="74">
        <v>-0.11111111111111116</v>
      </c>
      <c r="I11" s="82">
        <v>42</v>
      </c>
      <c r="J11" s="84">
        <v>-0.4285714285714286</v>
      </c>
      <c r="K11" s="81">
        <v>24</v>
      </c>
      <c r="L11" s="73">
        <v>0.19672131147540983</v>
      </c>
      <c r="M11" s="82">
        <v>27</v>
      </c>
      <c r="N11" s="83">
        <v>0.20149253731343283</v>
      </c>
      <c r="O11" s="74">
        <v>-0.11111111111111116</v>
      </c>
    </row>
    <row r="12" spans="2:15" ht="14.5" customHeight="1">
      <c r="B12" s="70"/>
      <c r="C12" s="71" t="s">
        <v>9</v>
      </c>
      <c r="D12" s="81">
        <v>18</v>
      </c>
      <c r="E12" s="73">
        <v>0.14754098360655737</v>
      </c>
      <c r="F12" s="82">
        <v>17</v>
      </c>
      <c r="G12" s="83">
        <v>0.12686567164179105</v>
      </c>
      <c r="H12" s="74">
        <v>5.8823529411764719E-2</v>
      </c>
      <c r="I12" s="82">
        <v>45</v>
      </c>
      <c r="J12" s="84">
        <v>-0.6</v>
      </c>
      <c r="K12" s="81">
        <v>18</v>
      </c>
      <c r="L12" s="73">
        <v>0.14754098360655737</v>
      </c>
      <c r="M12" s="82">
        <v>17</v>
      </c>
      <c r="N12" s="83">
        <v>0.12686567164179105</v>
      </c>
      <c r="O12" s="74">
        <v>5.8823529411764719E-2</v>
      </c>
    </row>
    <row r="13" spans="2:15" ht="14.5" customHeight="1">
      <c r="B13" s="70"/>
      <c r="C13" s="71" t="s">
        <v>40</v>
      </c>
      <c r="D13" s="81">
        <v>13</v>
      </c>
      <c r="E13" s="73">
        <v>0.10655737704918032</v>
      </c>
      <c r="F13" s="82">
        <v>5</v>
      </c>
      <c r="G13" s="83">
        <v>3.7313432835820892E-2</v>
      </c>
      <c r="H13" s="74">
        <v>1.6</v>
      </c>
      <c r="I13" s="82">
        <v>9</v>
      </c>
      <c r="J13" s="84">
        <v>0.44444444444444442</v>
      </c>
      <c r="K13" s="81">
        <v>13</v>
      </c>
      <c r="L13" s="73">
        <v>0.10655737704918032</v>
      </c>
      <c r="M13" s="82">
        <v>5</v>
      </c>
      <c r="N13" s="83">
        <v>3.7313432835820892E-2</v>
      </c>
      <c r="O13" s="74">
        <v>1.6</v>
      </c>
    </row>
    <row r="14" spans="2:15" ht="14.5" customHeight="1">
      <c r="B14" s="111"/>
      <c r="C14" s="71" t="s">
        <v>3</v>
      </c>
      <c r="D14" s="81">
        <v>13</v>
      </c>
      <c r="E14" s="73">
        <v>0.10655737704918032</v>
      </c>
      <c r="F14" s="82">
        <v>4</v>
      </c>
      <c r="G14" s="83">
        <v>2.9850746268656716E-2</v>
      </c>
      <c r="H14" s="74">
        <v>2.25</v>
      </c>
      <c r="I14" s="82">
        <v>20</v>
      </c>
      <c r="J14" s="84">
        <v>-0.35</v>
      </c>
      <c r="K14" s="81">
        <v>13</v>
      </c>
      <c r="L14" s="73">
        <v>0.10655737704918032</v>
      </c>
      <c r="M14" s="82">
        <v>4</v>
      </c>
      <c r="N14" s="83">
        <v>2.9850746268656716E-2</v>
      </c>
      <c r="O14" s="74">
        <v>2.25</v>
      </c>
    </row>
    <row r="15" spans="2:15" ht="14.5" customHeight="1">
      <c r="B15" s="70"/>
      <c r="C15" s="71" t="s">
        <v>17</v>
      </c>
      <c r="D15" s="81">
        <v>6</v>
      </c>
      <c r="E15" s="73">
        <v>4.9180327868852458E-2</v>
      </c>
      <c r="F15" s="82">
        <v>0</v>
      </c>
      <c r="G15" s="83">
        <v>0</v>
      </c>
      <c r="H15" s="74"/>
      <c r="I15" s="82">
        <v>3</v>
      </c>
      <c r="J15" s="84">
        <v>1</v>
      </c>
      <c r="K15" s="81">
        <v>6</v>
      </c>
      <c r="L15" s="73">
        <v>4.9180327868852458E-2</v>
      </c>
      <c r="M15" s="82">
        <v>0</v>
      </c>
      <c r="N15" s="83">
        <v>0</v>
      </c>
      <c r="O15" s="74"/>
    </row>
    <row r="16" spans="2:15" ht="14.5" customHeight="1">
      <c r="B16" s="70"/>
      <c r="C16" s="71" t="s">
        <v>8</v>
      </c>
      <c r="D16" s="81">
        <v>2</v>
      </c>
      <c r="E16" s="73">
        <v>1.6393442622950821E-2</v>
      </c>
      <c r="F16" s="82">
        <v>0</v>
      </c>
      <c r="G16" s="83">
        <v>0</v>
      </c>
      <c r="H16" s="74"/>
      <c r="I16" s="82">
        <v>3</v>
      </c>
      <c r="J16" s="84">
        <v>-0.33333333333333337</v>
      </c>
      <c r="K16" s="81">
        <v>2</v>
      </c>
      <c r="L16" s="73">
        <v>1.6393442622950821E-2</v>
      </c>
      <c r="M16" s="82">
        <v>0</v>
      </c>
      <c r="N16" s="83">
        <v>0</v>
      </c>
      <c r="O16" s="74"/>
    </row>
    <row r="17" spans="2:15" ht="14.5" customHeight="1">
      <c r="B17" s="128"/>
      <c r="C17" s="85" t="s">
        <v>29</v>
      </c>
      <c r="D17" s="86">
        <v>3</v>
      </c>
      <c r="E17" s="87">
        <v>2.4590163934426229E-2</v>
      </c>
      <c r="F17" s="86">
        <v>11</v>
      </c>
      <c r="G17" s="87">
        <v>8.2089552238805971E-2</v>
      </c>
      <c r="H17" s="88">
        <v>-0.72727272727272729</v>
      </c>
      <c r="I17" s="86">
        <v>21</v>
      </c>
      <c r="J17" s="87">
        <v>7.4999999999999997E-2</v>
      </c>
      <c r="K17" s="86">
        <v>3</v>
      </c>
      <c r="L17" s="87">
        <v>2.4590163934426229E-2</v>
      </c>
      <c r="M17" s="86">
        <v>11</v>
      </c>
      <c r="N17" s="87">
        <v>8.2089552238805971E-2</v>
      </c>
      <c r="O17" s="89">
        <v>-0.72727272727272729</v>
      </c>
    </row>
    <row r="18" spans="2:15" ht="14.5" customHeight="1">
      <c r="B18" s="23" t="s">
        <v>5</v>
      </c>
      <c r="C18" s="90" t="s">
        <v>30</v>
      </c>
      <c r="D18" s="91">
        <v>122</v>
      </c>
      <c r="E18" s="15">
        <v>1</v>
      </c>
      <c r="F18" s="91">
        <v>134</v>
      </c>
      <c r="G18" s="15">
        <v>1</v>
      </c>
      <c r="H18" s="16">
        <v>-8.9552238805970186E-2</v>
      </c>
      <c r="I18" s="91">
        <v>280</v>
      </c>
      <c r="J18" s="17">
        <v>-0.56428571428571428</v>
      </c>
      <c r="K18" s="91">
        <v>122</v>
      </c>
      <c r="L18" s="15">
        <v>1</v>
      </c>
      <c r="M18" s="91">
        <v>134</v>
      </c>
      <c r="N18" s="17">
        <v>1</v>
      </c>
      <c r="O18" s="19">
        <v>-8.9552238805970186E-2</v>
      </c>
    </row>
    <row r="19" spans="2:15" ht="14.5" customHeight="1">
      <c r="B19" s="70"/>
      <c r="C19" s="63" t="s">
        <v>3</v>
      </c>
      <c r="D19" s="79">
        <v>571</v>
      </c>
      <c r="E19" s="65">
        <v>0.26820103334899015</v>
      </c>
      <c r="F19" s="80">
        <v>358</v>
      </c>
      <c r="G19" s="66">
        <v>0.26498889711324947</v>
      </c>
      <c r="H19" s="67">
        <v>0.5949720670391061</v>
      </c>
      <c r="I19" s="80">
        <v>570</v>
      </c>
      <c r="J19" s="69">
        <v>1.7543859649122862E-3</v>
      </c>
      <c r="K19" s="79">
        <v>571</v>
      </c>
      <c r="L19" s="65">
        <v>0.26820103334899015</v>
      </c>
      <c r="M19" s="80">
        <v>358</v>
      </c>
      <c r="N19" s="66">
        <v>0.26498889711324947</v>
      </c>
      <c r="O19" s="67">
        <v>0.5949720670391061</v>
      </c>
    </row>
    <row r="20" spans="2:15" ht="14.5" customHeight="1">
      <c r="B20" s="70"/>
      <c r="C20" s="71" t="s">
        <v>9</v>
      </c>
      <c r="D20" s="81">
        <v>459</v>
      </c>
      <c r="E20" s="73">
        <v>0.21559417566932831</v>
      </c>
      <c r="F20" s="82">
        <v>147</v>
      </c>
      <c r="G20" s="83">
        <v>0.10880829015544041</v>
      </c>
      <c r="H20" s="74">
        <v>2.1224489795918369</v>
      </c>
      <c r="I20" s="82">
        <v>497</v>
      </c>
      <c r="J20" s="84">
        <v>-7.6458752515090489E-2</v>
      </c>
      <c r="K20" s="81">
        <v>459</v>
      </c>
      <c r="L20" s="73">
        <v>0.21559417566932831</v>
      </c>
      <c r="M20" s="82">
        <v>147</v>
      </c>
      <c r="N20" s="83">
        <v>0.10880829015544041</v>
      </c>
      <c r="O20" s="74">
        <v>2.1224489795918369</v>
      </c>
    </row>
    <row r="21" spans="2:15" ht="14.5" customHeight="1">
      <c r="B21" s="70"/>
      <c r="C21" s="71" t="s">
        <v>8</v>
      </c>
      <c r="D21" s="81">
        <v>365</v>
      </c>
      <c r="E21" s="73">
        <v>0.17144199154532644</v>
      </c>
      <c r="F21" s="82">
        <v>311</v>
      </c>
      <c r="G21" s="83">
        <v>0.23019985196150999</v>
      </c>
      <c r="H21" s="74">
        <v>0.17363344051446949</v>
      </c>
      <c r="I21" s="82">
        <v>873</v>
      </c>
      <c r="J21" s="84">
        <v>-0.58190148911798389</v>
      </c>
      <c r="K21" s="81">
        <v>365</v>
      </c>
      <c r="L21" s="73">
        <v>0.17144199154532644</v>
      </c>
      <c r="M21" s="82">
        <v>311</v>
      </c>
      <c r="N21" s="83">
        <v>0.23019985196150999</v>
      </c>
      <c r="O21" s="74">
        <v>0.17363344051446949</v>
      </c>
    </row>
    <row r="22" spans="2:15" ht="14.5" customHeight="1">
      <c r="B22" s="70"/>
      <c r="C22" s="71" t="s">
        <v>10</v>
      </c>
      <c r="D22" s="81">
        <v>283</v>
      </c>
      <c r="E22" s="73">
        <v>0.13292625645843117</v>
      </c>
      <c r="F22" s="82">
        <v>238</v>
      </c>
      <c r="G22" s="83">
        <v>0.17616580310880828</v>
      </c>
      <c r="H22" s="74">
        <v>0.18907563025210083</v>
      </c>
      <c r="I22" s="82">
        <v>488</v>
      </c>
      <c r="J22" s="84">
        <v>-0.42008196721311475</v>
      </c>
      <c r="K22" s="81">
        <v>283</v>
      </c>
      <c r="L22" s="73">
        <v>0.13292625645843117</v>
      </c>
      <c r="M22" s="82">
        <v>238</v>
      </c>
      <c r="N22" s="83">
        <v>0.17616580310880828</v>
      </c>
      <c r="O22" s="74">
        <v>0.18907563025210083</v>
      </c>
    </row>
    <row r="23" spans="2:15" ht="14.5" customHeight="1">
      <c r="B23" s="111"/>
      <c r="C23" s="71" t="s">
        <v>4</v>
      </c>
      <c r="D23" s="81">
        <v>282</v>
      </c>
      <c r="E23" s="73">
        <v>0.13245655237200563</v>
      </c>
      <c r="F23" s="82">
        <v>169</v>
      </c>
      <c r="G23" s="83">
        <v>0.12509252405625462</v>
      </c>
      <c r="H23" s="74">
        <v>0.66863905325443795</v>
      </c>
      <c r="I23" s="82">
        <v>614</v>
      </c>
      <c r="J23" s="84">
        <v>-0.54071661237785018</v>
      </c>
      <c r="K23" s="81">
        <v>282</v>
      </c>
      <c r="L23" s="73">
        <v>0.13245655237200563</v>
      </c>
      <c r="M23" s="82">
        <v>169</v>
      </c>
      <c r="N23" s="83">
        <v>0.12509252405625462</v>
      </c>
      <c r="O23" s="74">
        <v>0.66863905325443795</v>
      </c>
    </row>
    <row r="24" spans="2:15" ht="14.5" customHeight="1">
      <c r="B24" s="70"/>
      <c r="C24" s="71" t="s">
        <v>11</v>
      </c>
      <c r="D24" s="81">
        <v>84</v>
      </c>
      <c r="E24" s="73">
        <v>3.9455143259746361E-2</v>
      </c>
      <c r="F24" s="82">
        <v>67</v>
      </c>
      <c r="G24" s="83">
        <v>4.9592894152479645E-2</v>
      </c>
      <c r="H24" s="74">
        <v>0.25373134328358216</v>
      </c>
      <c r="I24" s="82">
        <v>199</v>
      </c>
      <c r="J24" s="84">
        <v>-0.57788944723618085</v>
      </c>
      <c r="K24" s="81">
        <v>84</v>
      </c>
      <c r="L24" s="73">
        <v>3.9455143259746361E-2</v>
      </c>
      <c r="M24" s="82">
        <v>67</v>
      </c>
      <c r="N24" s="83">
        <v>4.9592894152479645E-2</v>
      </c>
      <c r="O24" s="74">
        <v>0.25373134328358216</v>
      </c>
    </row>
    <row r="25" spans="2:15" ht="14.5" customHeight="1">
      <c r="B25" s="70"/>
      <c r="C25" s="71" t="s">
        <v>62</v>
      </c>
      <c r="D25" s="81">
        <v>43</v>
      </c>
      <c r="E25" s="73">
        <v>2.0197275716298733E-2</v>
      </c>
      <c r="F25" s="82">
        <v>20</v>
      </c>
      <c r="G25" s="83">
        <v>1.4803849000740192E-2</v>
      </c>
      <c r="H25" s="74">
        <v>1.1499999999999999</v>
      </c>
      <c r="I25" s="82">
        <v>43</v>
      </c>
      <c r="J25" s="84">
        <v>0</v>
      </c>
      <c r="K25" s="81">
        <v>43</v>
      </c>
      <c r="L25" s="73">
        <v>2.0197275716298733E-2</v>
      </c>
      <c r="M25" s="82">
        <v>20</v>
      </c>
      <c r="N25" s="83">
        <v>1.4803849000740192E-2</v>
      </c>
      <c r="O25" s="74">
        <v>1.1499999999999999</v>
      </c>
    </row>
    <row r="26" spans="2:15" ht="14.5" customHeight="1">
      <c r="B26" s="70"/>
      <c r="C26" s="71" t="s">
        <v>12</v>
      </c>
      <c r="D26" s="81">
        <v>39</v>
      </c>
      <c r="E26" s="73">
        <v>1.8318459370596524E-2</v>
      </c>
      <c r="F26" s="82">
        <v>39</v>
      </c>
      <c r="G26" s="83">
        <v>2.8867505551443375E-2</v>
      </c>
      <c r="H26" s="74">
        <v>0</v>
      </c>
      <c r="I26" s="82">
        <v>103</v>
      </c>
      <c r="J26" s="84">
        <v>-0.62135922330097082</v>
      </c>
      <c r="K26" s="81">
        <v>39</v>
      </c>
      <c r="L26" s="73">
        <v>1.8318459370596524E-2</v>
      </c>
      <c r="M26" s="82">
        <v>39</v>
      </c>
      <c r="N26" s="83">
        <v>2.8867505551443375E-2</v>
      </c>
      <c r="O26" s="74">
        <v>0</v>
      </c>
    </row>
    <row r="27" spans="2:15" ht="14.5" customHeight="1">
      <c r="B27" s="128"/>
      <c r="C27" s="85" t="s">
        <v>29</v>
      </c>
      <c r="D27" s="86">
        <v>3</v>
      </c>
      <c r="E27" s="87">
        <v>1.4091122592766558E-3</v>
      </c>
      <c r="F27" s="86">
        <v>2</v>
      </c>
      <c r="G27" s="92">
        <v>1.4803849000740192E-3</v>
      </c>
      <c r="H27" s="88">
        <v>0.5</v>
      </c>
      <c r="I27" s="86">
        <v>7</v>
      </c>
      <c r="J27" s="93">
        <v>-0.5714285714285714</v>
      </c>
      <c r="K27" s="86">
        <v>3</v>
      </c>
      <c r="L27" s="92">
        <v>1.4091122592766558E-3</v>
      </c>
      <c r="M27" s="86">
        <v>2</v>
      </c>
      <c r="N27" s="92">
        <v>1.4803849000740192E-3</v>
      </c>
      <c r="O27" s="89">
        <v>0.5</v>
      </c>
    </row>
    <row r="28" spans="2:15" ht="14.5" customHeight="1">
      <c r="B28" s="22" t="s">
        <v>6</v>
      </c>
      <c r="C28" s="90" t="s">
        <v>30</v>
      </c>
      <c r="D28" s="34">
        <v>2129</v>
      </c>
      <c r="E28" s="15">
        <v>0.99999999999999989</v>
      </c>
      <c r="F28" s="34">
        <v>1351</v>
      </c>
      <c r="G28" s="15">
        <v>1</v>
      </c>
      <c r="H28" s="16">
        <v>0.5758697261287935</v>
      </c>
      <c r="I28" s="34">
        <v>3394</v>
      </c>
      <c r="J28" s="17">
        <v>-0.37271655863288156</v>
      </c>
      <c r="K28" s="34">
        <v>2129</v>
      </c>
      <c r="L28" s="15">
        <v>0.99999999999999989</v>
      </c>
      <c r="M28" s="34">
        <v>1351</v>
      </c>
      <c r="N28" s="17">
        <v>1</v>
      </c>
      <c r="O28" s="19">
        <v>0.5758697261287935</v>
      </c>
    </row>
    <row r="29" spans="2:15" ht="14.5" customHeight="1">
      <c r="B29" s="22" t="s">
        <v>51</v>
      </c>
      <c r="C29" s="90" t="s">
        <v>30</v>
      </c>
      <c r="D29" s="91">
        <v>2</v>
      </c>
      <c r="E29" s="15">
        <v>1</v>
      </c>
      <c r="F29" s="91">
        <v>0</v>
      </c>
      <c r="G29" s="15">
        <v>0</v>
      </c>
      <c r="H29" s="16"/>
      <c r="I29" s="91">
        <v>3</v>
      </c>
      <c r="J29" s="17">
        <v>-0.33333333333333337</v>
      </c>
      <c r="K29" s="91">
        <v>2</v>
      </c>
      <c r="L29" s="15">
        <v>1</v>
      </c>
      <c r="M29" s="91">
        <v>0</v>
      </c>
      <c r="N29" s="17">
        <v>0</v>
      </c>
      <c r="O29" s="19"/>
    </row>
    <row r="30" spans="2:15" ht="14.5" customHeight="1">
      <c r="B30" s="23"/>
      <c r="C30" s="94" t="s">
        <v>30</v>
      </c>
      <c r="D30" s="35">
        <v>2253</v>
      </c>
      <c r="E30" s="10">
        <v>1</v>
      </c>
      <c r="F30" s="35">
        <v>1485</v>
      </c>
      <c r="G30" s="10">
        <v>1</v>
      </c>
      <c r="H30" s="11">
        <v>0.51717171717171717</v>
      </c>
      <c r="I30" s="35">
        <v>3677</v>
      </c>
      <c r="J30" s="12">
        <v>-0.387272232798477</v>
      </c>
      <c r="K30" s="35">
        <v>2253</v>
      </c>
      <c r="L30" s="10">
        <v>1</v>
      </c>
      <c r="M30" s="35">
        <v>1485</v>
      </c>
      <c r="N30" s="10">
        <v>1</v>
      </c>
      <c r="O30" s="20">
        <v>0.51717171717171717</v>
      </c>
    </row>
    <row r="31" spans="2:15" ht="14.5" customHeight="1">
      <c r="B31" s="138" t="s">
        <v>66</v>
      </c>
      <c r="C31" s="140"/>
      <c r="D31" s="138"/>
      <c r="E31" s="138"/>
      <c r="F31" s="138"/>
      <c r="G31" s="138"/>
    </row>
    <row r="32" spans="2:15">
      <c r="B32" s="141" t="s">
        <v>67</v>
      </c>
      <c r="C32" s="138"/>
      <c r="D32" s="138"/>
      <c r="E32" s="138"/>
      <c r="F32" s="138"/>
      <c r="G32" s="138"/>
    </row>
    <row r="34" spans="2:15">
      <c r="B34" s="197" t="s">
        <v>38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21"/>
    </row>
    <row r="35" spans="2:15">
      <c r="B35" s="198" t="s">
        <v>39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9" t="s">
        <v>35</v>
      </c>
    </row>
    <row r="36" spans="2:15" ht="14.5" customHeight="1">
      <c r="B36" s="185" t="s">
        <v>21</v>
      </c>
      <c r="C36" s="185" t="s">
        <v>1</v>
      </c>
      <c r="D36" s="187" t="s">
        <v>76</v>
      </c>
      <c r="E36" s="188"/>
      <c r="F36" s="188"/>
      <c r="G36" s="188"/>
      <c r="H36" s="189"/>
      <c r="I36" s="188" t="s">
        <v>71</v>
      </c>
      <c r="J36" s="188"/>
      <c r="K36" s="187" t="s">
        <v>77</v>
      </c>
      <c r="L36" s="188"/>
      <c r="M36" s="188"/>
      <c r="N36" s="188"/>
      <c r="O36" s="189"/>
    </row>
    <row r="37" spans="2:15" ht="14.5" customHeight="1">
      <c r="B37" s="186"/>
      <c r="C37" s="186"/>
      <c r="D37" s="199" t="s">
        <v>78</v>
      </c>
      <c r="E37" s="200"/>
      <c r="F37" s="200"/>
      <c r="G37" s="200"/>
      <c r="H37" s="201"/>
      <c r="I37" s="200" t="s">
        <v>72</v>
      </c>
      <c r="J37" s="200"/>
      <c r="K37" s="199" t="s">
        <v>79</v>
      </c>
      <c r="L37" s="200"/>
      <c r="M37" s="200"/>
      <c r="N37" s="200"/>
      <c r="O37" s="201"/>
    </row>
    <row r="38" spans="2:15" ht="14.5" customHeight="1">
      <c r="B38" s="186"/>
      <c r="C38" s="202"/>
      <c r="D38" s="181">
        <v>2022</v>
      </c>
      <c r="E38" s="182"/>
      <c r="F38" s="190">
        <v>2021</v>
      </c>
      <c r="G38" s="190"/>
      <c r="H38" s="192" t="s">
        <v>22</v>
      </c>
      <c r="I38" s="194">
        <v>2021</v>
      </c>
      <c r="J38" s="181" t="s">
        <v>80</v>
      </c>
      <c r="K38" s="181">
        <v>2022</v>
      </c>
      <c r="L38" s="182"/>
      <c r="M38" s="190">
        <v>2021</v>
      </c>
      <c r="N38" s="182"/>
      <c r="O38" s="172" t="s">
        <v>22</v>
      </c>
    </row>
    <row r="39" spans="2:15" ht="18.75" customHeight="1">
      <c r="B39" s="173" t="s">
        <v>21</v>
      </c>
      <c r="C39" s="203" t="s">
        <v>24</v>
      </c>
      <c r="D39" s="183"/>
      <c r="E39" s="184"/>
      <c r="F39" s="191"/>
      <c r="G39" s="191"/>
      <c r="H39" s="193"/>
      <c r="I39" s="195"/>
      <c r="J39" s="196"/>
      <c r="K39" s="183"/>
      <c r="L39" s="184"/>
      <c r="M39" s="191"/>
      <c r="N39" s="184"/>
      <c r="O39" s="172"/>
    </row>
    <row r="40" spans="2:15" ht="14.5" customHeight="1">
      <c r="B40" s="173"/>
      <c r="C40" s="203"/>
      <c r="D40" s="157" t="s">
        <v>25</v>
      </c>
      <c r="E40" s="159" t="s">
        <v>2</v>
      </c>
      <c r="F40" s="158" t="s">
        <v>25</v>
      </c>
      <c r="G40" s="52" t="s">
        <v>2</v>
      </c>
      <c r="H40" s="175" t="s">
        <v>26</v>
      </c>
      <c r="I40" s="53" t="s">
        <v>25</v>
      </c>
      <c r="J40" s="177" t="s">
        <v>81</v>
      </c>
      <c r="K40" s="157" t="s">
        <v>25</v>
      </c>
      <c r="L40" s="51" t="s">
        <v>2</v>
      </c>
      <c r="M40" s="158" t="s">
        <v>25</v>
      </c>
      <c r="N40" s="51" t="s">
        <v>2</v>
      </c>
      <c r="O40" s="179" t="s">
        <v>26</v>
      </c>
    </row>
    <row r="41" spans="2:15" ht="25">
      <c r="B41" s="174"/>
      <c r="C41" s="204"/>
      <c r="D41" s="160" t="s">
        <v>27</v>
      </c>
      <c r="E41" s="161" t="s">
        <v>28</v>
      </c>
      <c r="F41" s="49" t="s">
        <v>27</v>
      </c>
      <c r="G41" s="50" t="s">
        <v>28</v>
      </c>
      <c r="H41" s="176"/>
      <c r="I41" s="54" t="s">
        <v>27</v>
      </c>
      <c r="J41" s="178"/>
      <c r="K41" s="160" t="s">
        <v>27</v>
      </c>
      <c r="L41" s="161" t="s">
        <v>28</v>
      </c>
      <c r="M41" s="49" t="s">
        <v>27</v>
      </c>
      <c r="N41" s="161" t="s">
        <v>28</v>
      </c>
      <c r="O41" s="180"/>
    </row>
    <row r="42" spans="2:15">
      <c r="B42" s="70"/>
      <c r="C42" s="71" t="s">
        <v>4</v>
      </c>
      <c r="D42" s="81"/>
      <c r="E42" s="73"/>
      <c r="F42" s="163"/>
      <c r="G42" s="164"/>
      <c r="H42" s="74"/>
      <c r="I42" s="163">
        <v>1</v>
      </c>
      <c r="J42" s="76"/>
      <c r="K42" s="81"/>
      <c r="L42" s="73"/>
      <c r="M42" s="163"/>
      <c r="N42" s="164"/>
      <c r="O42" s="74"/>
    </row>
    <row r="43" spans="2:15">
      <c r="B43" s="22" t="s">
        <v>5</v>
      </c>
      <c r="C43" s="90" t="s">
        <v>30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1</v>
      </c>
      <c r="J43" s="17">
        <v>0</v>
      </c>
      <c r="K43" s="34">
        <v>0</v>
      </c>
      <c r="L43" s="15">
        <v>0</v>
      </c>
      <c r="M43" s="34">
        <v>0</v>
      </c>
      <c r="N43" s="17">
        <v>0</v>
      </c>
      <c r="O43" s="19"/>
    </row>
    <row r="44" spans="2:15">
      <c r="B44" s="70"/>
      <c r="C44" s="63" t="s">
        <v>3</v>
      </c>
      <c r="D44" s="79">
        <v>519</v>
      </c>
      <c r="E44" s="65">
        <v>0.28881469115191988</v>
      </c>
      <c r="F44" s="80">
        <v>326</v>
      </c>
      <c r="G44" s="66">
        <v>0.29880843263061413</v>
      </c>
      <c r="H44" s="67">
        <v>0.59202453987730053</v>
      </c>
      <c r="I44" s="80">
        <v>482</v>
      </c>
      <c r="J44" s="69">
        <v>7.6763485477178373E-2</v>
      </c>
      <c r="K44" s="79">
        <v>519</v>
      </c>
      <c r="L44" s="65">
        <v>0.28881469115191988</v>
      </c>
      <c r="M44" s="80">
        <v>326</v>
      </c>
      <c r="N44" s="66">
        <v>0.29880843263061413</v>
      </c>
      <c r="O44" s="67">
        <v>0.59202453987730053</v>
      </c>
    </row>
    <row r="45" spans="2:15">
      <c r="B45" s="70"/>
      <c r="C45" s="71" t="s">
        <v>9</v>
      </c>
      <c r="D45" s="81">
        <v>391</v>
      </c>
      <c r="E45" s="73">
        <v>0.21758486366165833</v>
      </c>
      <c r="F45" s="82">
        <v>104</v>
      </c>
      <c r="G45" s="83">
        <v>9.5325389550870762E-2</v>
      </c>
      <c r="H45" s="74">
        <v>2.7596153846153846</v>
      </c>
      <c r="I45" s="82">
        <v>417</v>
      </c>
      <c r="J45" s="84">
        <v>-6.2350119904076684E-2</v>
      </c>
      <c r="K45" s="81">
        <v>391</v>
      </c>
      <c r="L45" s="73">
        <v>0.21758486366165833</v>
      </c>
      <c r="M45" s="82">
        <v>104</v>
      </c>
      <c r="N45" s="83">
        <v>9.5325389550870762E-2</v>
      </c>
      <c r="O45" s="74">
        <v>2.7596153846153846</v>
      </c>
    </row>
    <row r="46" spans="2:15">
      <c r="B46" s="70"/>
      <c r="C46" s="71" t="s">
        <v>8</v>
      </c>
      <c r="D46" s="81">
        <v>305</v>
      </c>
      <c r="E46" s="73">
        <v>0.16972732331663884</v>
      </c>
      <c r="F46" s="82">
        <v>274</v>
      </c>
      <c r="G46" s="83">
        <v>0.25114573785517874</v>
      </c>
      <c r="H46" s="74">
        <v>0.11313868613138678</v>
      </c>
      <c r="I46" s="82">
        <v>771</v>
      </c>
      <c r="J46" s="84">
        <v>-0.60440985732814534</v>
      </c>
      <c r="K46" s="81">
        <v>305</v>
      </c>
      <c r="L46" s="73">
        <v>0.16972732331663884</v>
      </c>
      <c r="M46" s="82">
        <v>274</v>
      </c>
      <c r="N46" s="83">
        <v>0.25114573785517874</v>
      </c>
      <c r="O46" s="74">
        <v>0.11313868613138678</v>
      </c>
    </row>
    <row r="47" spans="2:15">
      <c r="B47" s="70"/>
      <c r="C47" s="71" t="s">
        <v>10</v>
      </c>
      <c r="D47" s="81">
        <v>238</v>
      </c>
      <c r="E47" s="73">
        <v>0.13244296048970505</v>
      </c>
      <c r="F47" s="82">
        <v>176</v>
      </c>
      <c r="G47" s="83">
        <v>0.16131989000916591</v>
      </c>
      <c r="H47" s="74">
        <v>0.35227272727272729</v>
      </c>
      <c r="I47" s="82">
        <v>319</v>
      </c>
      <c r="J47" s="84">
        <v>-0.25391849529780564</v>
      </c>
      <c r="K47" s="81">
        <v>238</v>
      </c>
      <c r="L47" s="73">
        <v>0.13244296048970505</v>
      </c>
      <c r="M47" s="82">
        <v>176</v>
      </c>
      <c r="N47" s="83">
        <v>0.16131989000916591</v>
      </c>
      <c r="O47" s="74">
        <v>0.35227272727272729</v>
      </c>
    </row>
    <row r="48" spans="2:15">
      <c r="B48" s="111"/>
      <c r="C48" s="71" t="s">
        <v>4</v>
      </c>
      <c r="D48" s="81">
        <v>216</v>
      </c>
      <c r="E48" s="73">
        <v>0.12020033388981637</v>
      </c>
      <c r="F48" s="82">
        <v>114</v>
      </c>
      <c r="G48" s="83">
        <v>0.10449129239230064</v>
      </c>
      <c r="H48" s="74">
        <v>0.89473684210526305</v>
      </c>
      <c r="I48" s="82">
        <v>500</v>
      </c>
      <c r="J48" s="84">
        <v>-0.56800000000000006</v>
      </c>
      <c r="K48" s="81">
        <v>216</v>
      </c>
      <c r="L48" s="73">
        <v>0.12020033388981637</v>
      </c>
      <c r="M48" s="82">
        <v>114</v>
      </c>
      <c r="N48" s="83">
        <v>0.10449129239230064</v>
      </c>
      <c r="O48" s="74">
        <v>0.89473684210526305</v>
      </c>
    </row>
    <row r="49" spans="2:15">
      <c r="B49" s="70"/>
      <c r="C49" s="71" t="s">
        <v>11</v>
      </c>
      <c r="D49" s="81">
        <v>50</v>
      </c>
      <c r="E49" s="73">
        <v>2.7824151363383415E-2</v>
      </c>
      <c r="F49" s="82">
        <v>50</v>
      </c>
      <c r="G49" s="83">
        <v>4.5829514207149404E-2</v>
      </c>
      <c r="H49" s="74">
        <v>0</v>
      </c>
      <c r="I49" s="82">
        <v>132</v>
      </c>
      <c r="J49" s="84">
        <v>-0.62121212121212122</v>
      </c>
      <c r="K49" s="81">
        <v>50</v>
      </c>
      <c r="L49" s="73">
        <v>2.7824151363383415E-2</v>
      </c>
      <c r="M49" s="82">
        <v>50</v>
      </c>
      <c r="N49" s="83">
        <v>4.5829514207149404E-2</v>
      </c>
      <c r="O49" s="74">
        <v>0</v>
      </c>
    </row>
    <row r="50" spans="2:15">
      <c r="B50" s="70"/>
      <c r="C50" s="71" t="s">
        <v>62</v>
      </c>
      <c r="D50" s="81">
        <v>43</v>
      </c>
      <c r="E50" s="73">
        <v>2.3928770172509738E-2</v>
      </c>
      <c r="F50" s="82">
        <v>20</v>
      </c>
      <c r="G50" s="83">
        <v>1.8331805682859761E-2</v>
      </c>
      <c r="H50" s="74">
        <v>1.1499999999999999</v>
      </c>
      <c r="I50" s="82">
        <v>43</v>
      </c>
      <c r="J50" s="84">
        <v>0</v>
      </c>
      <c r="K50" s="81">
        <v>43</v>
      </c>
      <c r="L50" s="73">
        <v>2.3928770172509738E-2</v>
      </c>
      <c r="M50" s="82">
        <v>20</v>
      </c>
      <c r="N50" s="83">
        <v>1.8331805682859761E-2</v>
      </c>
      <c r="O50" s="74">
        <v>1.1499999999999999</v>
      </c>
    </row>
    <row r="51" spans="2:15">
      <c r="B51" s="70"/>
      <c r="C51" s="71" t="s">
        <v>12</v>
      </c>
      <c r="D51" s="81">
        <v>34</v>
      </c>
      <c r="E51" s="73">
        <v>1.8920422927100722E-2</v>
      </c>
      <c r="F51" s="82">
        <v>27</v>
      </c>
      <c r="G51" s="83">
        <v>2.4747937671860679E-2</v>
      </c>
      <c r="H51" s="74">
        <v>0.2592592592592593</v>
      </c>
      <c r="I51" s="82">
        <v>94</v>
      </c>
      <c r="J51" s="84">
        <v>-0.63829787234042556</v>
      </c>
      <c r="K51" s="81">
        <v>34</v>
      </c>
      <c r="L51" s="73">
        <v>1.8920422927100722E-2</v>
      </c>
      <c r="M51" s="82">
        <v>27</v>
      </c>
      <c r="N51" s="83">
        <v>2.4747937671860679E-2</v>
      </c>
      <c r="O51" s="74">
        <v>0.2592592592592593</v>
      </c>
    </row>
    <row r="52" spans="2:15">
      <c r="B52" s="128"/>
      <c r="C52" s="85" t="s">
        <v>29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6</v>
      </c>
      <c r="C53" s="90" t="s">
        <v>30</v>
      </c>
      <c r="D53" s="34">
        <v>1796</v>
      </c>
      <c r="E53" s="15">
        <v>0.99944351697273237</v>
      </c>
      <c r="F53" s="34">
        <v>1091</v>
      </c>
      <c r="G53" s="15">
        <v>1</v>
      </c>
      <c r="H53" s="16">
        <v>0.64619615032080668</v>
      </c>
      <c r="I53" s="34">
        <v>2758</v>
      </c>
      <c r="J53" s="17">
        <v>-0.34880348078317625</v>
      </c>
      <c r="K53" s="34">
        <v>1796</v>
      </c>
      <c r="L53" s="15">
        <v>0.99944351697273237</v>
      </c>
      <c r="M53" s="34">
        <v>1091</v>
      </c>
      <c r="N53" s="17">
        <v>1</v>
      </c>
      <c r="O53" s="19">
        <v>0.64619615032080668</v>
      </c>
    </row>
    <row r="54" spans="2:15">
      <c r="B54" s="22" t="s">
        <v>51</v>
      </c>
      <c r="C54" s="90" t="s">
        <v>30</v>
      </c>
      <c r="D54" s="91">
        <v>1</v>
      </c>
      <c r="E54" s="15">
        <v>1</v>
      </c>
      <c r="F54" s="91">
        <v>0</v>
      </c>
      <c r="G54" s="15">
        <v>1</v>
      </c>
      <c r="H54" s="16"/>
      <c r="I54" s="91">
        <v>2</v>
      </c>
      <c r="J54" s="17">
        <v>-0.5</v>
      </c>
      <c r="K54" s="91">
        <v>1</v>
      </c>
      <c r="L54" s="15">
        <v>1</v>
      </c>
      <c r="M54" s="91">
        <v>0</v>
      </c>
      <c r="N54" s="15">
        <v>1</v>
      </c>
      <c r="O54" s="19"/>
    </row>
    <row r="55" spans="2:15">
      <c r="B55" s="23"/>
      <c r="C55" s="94" t="s">
        <v>30</v>
      </c>
      <c r="D55" s="35">
        <v>1797</v>
      </c>
      <c r="E55" s="10">
        <v>1</v>
      </c>
      <c r="F55" s="35">
        <v>1091</v>
      </c>
      <c r="G55" s="10">
        <v>1</v>
      </c>
      <c r="H55" s="11">
        <v>0.6471127406049495</v>
      </c>
      <c r="I55" s="35">
        <v>2761</v>
      </c>
      <c r="J55" s="12">
        <v>-0.34914885910901849</v>
      </c>
      <c r="K55" s="35">
        <v>1797</v>
      </c>
      <c r="L55" s="10">
        <v>1</v>
      </c>
      <c r="M55" s="35">
        <v>1091</v>
      </c>
      <c r="N55" s="10">
        <v>1</v>
      </c>
      <c r="O55" s="20">
        <v>0.6471127406049495</v>
      </c>
    </row>
    <row r="56" spans="2:15">
      <c r="B56" s="32" t="s">
        <v>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7" t="s">
        <v>49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21"/>
    </row>
    <row r="59" spans="2:15">
      <c r="B59" s="198" t="s">
        <v>50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9" t="s">
        <v>35</v>
      </c>
    </row>
    <row r="60" spans="2:15">
      <c r="B60" s="185" t="s">
        <v>21</v>
      </c>
      <c r="C60" s="185" t="s">
        <v>1</v>
      </c>
      <c r="D60" s="187" t="s">
        <v>76</v>
      </c>
      <c r="E60" s="188"/>
      <c r="F60" s="188"/>
      <c r="G60" s="188"/>
      <c r="H60" s="189"/>
      <c r="I60" s="188" t="s">
        <v>71</v>
      </c>
      <c r="J60" s="188"/>
      <c r="K60" s="187" t="s">
        <v>77</v>
      </c>
      <c r="L60" s="188"/>
      <c r="M60" s="188"/>
      <c r="N60" s="188"/>
      <c r="O60" s="189"/>
    </row>
    <row r="61" spans="2:15">
      <c r="B61" s="186"/>
      <c r="C61" s="186"/>
      <c r="D61" s="199" t="s">
        <v>78</v>
      </c>
      <c r="E61" s="200"/>
      <c r="F61" s="200"/>
      <c r="G61" s="200"/>
      <c r="H61" s="201"/>
      <c r="I61" s="200" t="s">
        <v>72</v>
      </c>
      <c r="J61" s="200"/>
      <c r="K61" s="199" t="s">
        <v>79</v>
      </c>
      <c r="L61" s="200"/>
      <c r="M61" s="200"/>
      <c r="N61" s="200"/>
      <c r="O61" s="201"/>
    </row>
    <row r="62" spans="2:15" ht="15" customHeight="1">
      <c r="B62" s="186"/>
      <c r="C62" s="202"/>
      <c r="D62" s="181">
        <v>2022</v>
      </c>
      <c r="E62" s="182"/>
      <c r="F62" s="190">
        <v>2021</v>
      </c>
      <c r="G62" s="190"/>
      <c r="H62" s="192" t="s">
        <v>22</v>
      </c>
      <c r="I62" s="194">
        <v>2021</v>
      </c>
      <c r="J62" s="181" t="s">
        <v>80</v>
      </c>
      <c r="K62" s="181">
        <v>2022</v>
      </c>
      <c r="L62" s="182"/>
      <c r="M62" s="190">
        <v>2021</v>
      </c>
      <c r="N62" s="182"/>
      <c r="O62" s="172" t="s">
        <v>22</v>
      </c>
    </row>
    <row r="63" spans="2:15" ht="14.5" customHeight="1">
      <c r="B63" s="173" t="s">
        <v>21</v>
      </c>
      <c r="C63" s="203" t="s">
        <v>24</v>
      </c>
      <c r="D63" s="183"/>
      <c r="E63" s="184"/>
      <c r="F63" s="191"/>
      <c r="G63" s="191"/>
      <c r="H63" s="193"/>
      <c r="I63" s="195"/>
      <c r="J63" s="196"/>
      <c r="K63" s="183"/>
      <c r="L63" s="184"/>
      <c r="M63" s="191"/>
      <c r="N63" s="184"/>
      <c r="O63" s="172"/>
    </row>
    <row r="64" spans="2:15" ht="15" customHeight="1">
      <c r="B64" s="173"/>
      <c r="C64" s="203"/>
      <c r="D64" s="157" t="s">
        <v>25</v>
      </c>
      <c r="E64" s="159" t="s">
        <v>2</v>
      </c>
      <c r="F64" s="158" t="s">
        <v>25</v>
      </c>
      <c r="G64" s="52" t="s">
        <v>2</v>
      </c>
      <c r="H64" s="175" t="s">
        <v>26</v>
      </c>
      <c r="I64" s="53" t="s">
        <v>25</v>
      </c>
      <c r="J64" s="177" t="s">
        <v>81</v>
      </c>
      <c r="K64" s="157" t="s">
        <v>25</v>
      </c>
      <c r="L64" s="51" t="s">
        <v>2</v>
      </c>
      <c r="M64" s="158" t="s">
        <v>25</v>
      </c>
      <c r="N64" s="51" t="s">
        <v>2</v>
      </c>
      <c r="O64" s="179" t="s">
        <v>26</v>
      </c>
    </row>
    <row r="65" spans="2:15" ht="14.25" customHeight="1">
      <c r="B65" s="174"/>
      <c r="C65" s="204"/>
      <c r="D65" s="160" t="s">
        <v>27</v>
      </c>
      <c r="E65" s="161" t="s">
        <v>28</v>
      </c>
      <c r="F65" s="49" t="s">
        <v>27</v>
      </c>
      <c r="G65" s="50" t="s">
        <v>28</v>
      </c>
      <c r="H65" s="176"/>
      <c r="I65" s="54" t="s">
        <v>27</v>
      </c>
      <c r="J65" s="178"/>
      <c r="K65" s="160" t="s">
        <v>27</v>
      </c>
      <c r="L65" s="161" t="s">
        <v>28</v>
      </c>
      <c r="M65" s="49" t="s">
        <v>27</v>
      </c>
      <c r="N65" s="161" t="s">
        <v>28</v>
      </c>
      <c r="O65" s="180"/>
    </row>
    <row r="66" spans="2:15">
      <c r="B66" s="70"/>
      <c r="C66" s="63" t="s">
        <v>12</v>
      </c>
      <c r="D66" s="79">
        <v>43</v>
      </c>
      <c r="E66" s="65">
        <v>0.35245901639344263</v>
      </c>
      <c r="F66" s="80">
        <v>70</v>
      </c>
      <c r="G66" s="66">
        <v>0.52238805970149249</v>
      </c>
      <c r="H66" s="67">
        <v>-0.38571428571428568</v>
      </c>
      <c r="I66" s="79">
        <v>140</v>
      </c>
      <c r="J66" s="69">
        <v>-0.69285714285714284</v>
      </c>
      <c r="K66" s="79">
        <v>43</v>
      </c>
      <c r="L66" s="65">
        <v>0.35245901639344263</v>
      </c>
      <c r="M66" s="80">
        <v>70</v>
      </c>
      <c r="N66" s="66">
        <v>0.52238805970149249</v>
      </c>
      <c r="O66" s="67">
        <v>-0.38571428571428568</v>
      </c>
    </row>
    <row r="67" spans="2:15">
      <c r="B67" s="70"/>
      <c r="C67" s="71" t="s">
        <v>4</v>
      </c>
      <c r="D67" s="81">
        <v>24</v>
      </c>
      <c r="E67" s="73">
        <v>0.19672131147540983</v>
      </c>
      <c r="F67" s="82">
        <v>27</v>
      </c>
      <c r="G67" s="83">
        <v>0.20149253731343283</v>
      </c>
      <c r="H67" s="74">
        <v>-0.11111111111111116</v>
      </c>
      <c r="I67" s="81">
        <v>41</v>
      </c>
      <c r="J67" s="84">
        <v>-0.41463414634146345</v>
      </c>
      <c r="K67" s="81">
        <v>24</v>
      </c>
      <c r="L67" s="73">
        <v>0.19672131147540983</v>
      </c>
      <c r="M67" s="82">
        <v>27</v>
      </c>
      <c r="N67" s="83">
        <v>0.20149253731343283</v>
      </c>
      <c r="O67" s="74">
        <v>-0.11111111111111116</v>
      </c>
    </row>
    <row r="68" spans="2:15">
      <c r="B68" s="70"/>
      <c r="C68" s="71" t="s">
        <v>9</v>
      </c>
      <c r="D68" s="81">
        <v>18</v>
      </c>
      <c r="E68" s="73">
        <v>0.14754098360655737</v>
      </c>
      <c r="F68" s="82">
        <v>17</v>
      </c>
      <c r="G68" s="83">
        <v>0.12686567164179105</v>
      </c>
      <c r="H68" s="74">
        <v>5.8823529411764719E-2</v>
      </c>
      <c r="I68" s="82"/>
      <c r="J68" s="84"/>
      <c r="K68" s="81">
        <v>18</v>
      </c>
      <c r="L68" s="73">
        <v>0.14754098360655737</v>
      </c>
      <c r="M68" s="82">
        <v>17</v>
      </c>
      <c r="N68" s="83">
        <v>0.12686567164179105</v>
      </c>
      <c r="O68" s="74">
        <v>5.8823529411764719E-2</v>
      </c>
    </row>
    <row r="69" spans="2:15" ht="14.5" customHeight="1">
      <c r="B69" s="70"/>
      <c r="C69" s="71" t="s">
        <v>40</v>
      </c>
      <c r="D69" s="81">
        <v>13</v>
      </c>
      <c r="E69" s="73">
        <v>0.10655737704918032</v>
      </c>
      <c r="F69" s="82">
        <v>5</v>
      </c>
      <c r="G69" s="83">
        <v>3.7313432835820892E-2</v>
      </c>
      <c r="H69" s="74">
        <v>1.6</v>
      </c>
      <c r="I69" s="82"/>
      <c r="J69" s="84"/>
      <c r="K69" s="81">
        <v>13</v>
      </c>
      <c r="L69" s="73">
        <v>0.10655737704918032</v>
      </c>
      <c r="M69" s="82">
        <v>5</v>
      </c>
      <c r="N69" s="83">
        <v>3.7313432835820892E-2</v>
      </c>
      <c r="O69" s="74">
        <v>1.6</v>
      </c>
    </row>
    <row r="70" spans="2:15" ht="14.5" customHeight="1">
      <c r="B70" s="111"/>
      <c r="C70" s="71" t="s">
        <v>3</v>
      </c>
      <c r="D70" s="81">
        <v>13</v>
      </c>
      <c r="E70" s="73">
        <v>0.10655737704918032</v>
      </c>
      <c r="F70" s="82">
        <v>4</v>
      </c>
      <c r="G70" s="83">
        <v>2.9850746268656716E-2</v>
      </c>
      <c r="H70" s="74">
        <v>2.25</v>
      </c>
      <c r="I70" s="82">
        <v>20</v>
      </c>
      <c r="J70" s="84">
        <v>-0.35</v>
      </c>
      <c r="K70" s="81">
        <v>13</v>
      </c>
      <c r="L70" s="73">
        <v>0.10655737704918032</v>
      </c>
      <c r="M70" s="82">
        <v>4</v>
      </c>
      <c r="N70" s="83">
        <v>2.9850746268656716E-2</v>
      </c>
      <c r="O70" s="74">
        <v>2.25</v>
      </c>
    </row>
    <row r="71" spans="2:15" ht="14.5" customHeight="1">
      <c r="B71" s="70"/>
      <c r="C71" s="71" t="s">
        <v>17</v>
      </c>
      <c r="D71" s="81">
        <v>6</v>
      </c>
      <c r="E71" s="73">
        <v>4.9180327868852458E-2</v>
      </c>
      <c r="F71" s="82">
        <v>0</v>
      </c>
      <c r="G71" s="83">
        <v>0</v>
      </c>
      <c r="H71" s="74"/>
      <c r="I71" s="82">
        <v>3</v>
      </c>
      <c r="J71" s="84">
        <v>1</v>
      </c>
      <c r="K71" s="81">
        <v>6</v>
      </c>
      <c r="L71" s="73">
        <v>4.9180327868852458E-2</v>
      </c>
      <c r="M71" s="82">
        <v>0</v>
      </c>
      <c r="N71" s="83">
        <v>0</v>
      </c>
      <c r="O71" s="74"/>
    </row>
    <row r="72" spans="2:15" ht="14.5" customHeight="1">
      <c r="B72" s="70"/>
      <c r="C72" s="71" t="s">
        <v>8</v>
      </c>
      <c r="D72" s="81">
        <v>2</v>
      </c>
      <c r="E72" s="73">
        <v>1.6393442622950821E-2</v>
      </c>
      <c r="F72" s="82">
        <v>0</v>
      </c>
      <c r="G72" s="83">
        <v>0</v>
      </c>
      <c r="H72" s="74"/>
      <c r="I72" s="82">
        <v>3</v>
      </c>
      <c r="J72" s="84">
        <v>-0.33333333333333337</v>
      </c>
      <c r="K72" s="81">
        <v>2</v>
      </c>
      <c r="L72" s="73">
        <v>1.6393442622950821E-2</v>
      </c>
      <c r="M72" s="82">
        <v>0</v>
      </c>
      <c r="N72" s="83">
        <v>0</v>
      </c>
      <c r="O72" s="74"/>
    </row>
    <row r="73" spans="2:15">
      <c r="B73" s="70"/>
      <c r="C73" s="85" t="s">
        <v>29</v>
      </c>
      <c r="D73" s="86">
        <v>3</v>
      </c>
      <c r="E73" s="87">
        <v>2.4590163934426229E-2</v>
      </c>
      <c r="F73" s="86">
        <v>11</v>
      </c>
      <c r="G73" s="92">
        <v>8.2089552238805971E-2</v>
      </c>
      <c r="H73" s="88">
        <v>-0.72727272727272729</v>
      </c>
      <c r="I73" s="86">
        <v>18</v>
      </c>
      <c r="J73" s="93">
        <v>-0.83333333333333337</v>
      </c>
      <c r="K73" s="86">
        <v>3</v>
      </c>
      <c r="L73" s="92">
        <v>2.4590163934426229E-2</v>
      </c>
      <c r="M73" s="86">
        <v>11</v>
      </c>
      <c r="N73" s="92">
        <v>8.2089552238805957E-2</v>
      </c>
      <c r="O73" s="89">
        <v>-0.72727272727272729</v>
      </c>
    </row>
    <row r="74" spans="2:15" ht="15" customHeight="1">
      <c r="B74" s="23" t="s">
        <v>5</v>
      </c>
      <c r="C74" s="90" t="s">
        <v>30</v>
      </c>
      <c r="D74" s="34">
        <v>122</v>
      </c>
      <c r="E74" s="15">
        <v>1</v>
      </c>
      <c r="F74" s="34">
        <v>134</v>
      </c>
      <c r="G74" s="15">
        <v>1</v>
      </c>
      <c r="H74" s="16">
        <v>-8.9552238805970186E-2</v>
      </c>
      <c r="I74" s="34">
        <v>225</v>
      </c>
      <c r="J74" s="17">
        <v>-9.6479674796747972</v>
      </c>
      <c r="K74" s="34">
        <v>122</v>
      </c>
      <c r="L74" s="15">
        <v>1</v>
      </c>
      <c r="M74" s="34">
        <v>134</v>
      </c>
      <c r="N74" s="17">
        <v>1</v>
      </c>
      <c r="O74" s="19">
        <v>-8.9552238805970186E-2</v>
      </c>
    </row>
    <row r="75" spans="2:15">
      <c r="B75" s="70"/>
      <c r="C75" s="63" t="s">
        <v>9</v>
      </c>
      <c r="D75" s="79">
        <v>68</v>
      </c>
      <c r="E75" s="65">
        <v>0.20420420420420421</v>
      </c>
      <c r="F75" s="80">
        <v>43</v>
      </c>
      <c r="G75" s="66">
        <v>0.16538461538461538</v>
      </c>
      <c r="H75" s="67">
        <v>0.58139534883720922</v>
      </c>
      <c r="I75" s="80">
        <v>80</v>
      </c>
      <c r="J75" s="69">
        <v>-0.15000000000000002</v>
      </c>
      <c r="K75" s="79">
        <v>68</v>
      </c>
      <c r="L75" s="65">
        <v>0.20420420420420421</v>
      </c>
      <c r="M75" s="80">
        <v>43</v>
      </c>
      <c r="N75" s="66">
        <v>0.16538461538461538</v>
      </c>
      <c r="O75" s="67">
        <v>0.58139534883720922</v>
      </c>
    </row>
    <row r="76" spans="2:15" ht="15" customHeight="1">
      <c r="B76" s="70"/>
      <c r="C76" s="71" t="s">
        <v>4</v>
      </c>
      <c r="D76" s="81">
        <v>66</v>
      </c>
      <c r="E76" s="73">
        <v>0.1981981981981982</v>
      </c>
      <c r="F76" s="82">
        <v>55</v>
      </c>
      <c r="G76" s="83">
        <v>0.21153846153846154</v>
      </c>
      <c r="H76" s="74">
        <v>0.19999999999999996</v>
      </c>
      <c r="I76" s="82">
        <v>114</v>
      </c>
      <c r="J76" s="84">
        <v>-0.42105263157894735</v>
      </c>
      <c r="K76" s="81">
        <v>66</v>
      </c>
      <c r="L76" s="73">
        <v>0.1981981981981982</v>
      </c>
      <c r="M76" s="82">
        <v>55</v>
      </c>
      <c r="N76" s="83">
        <v>0.21153846153846154</v>
      </c>
      <c r="O76" s="74">
        <v>0.19999999999999996</v>
      </c>
    </row>
    <row r="77" spans="2:15">
      <c r="B77" s="70"/>
      <c r="C77" s="71" t="s">
        <v>8</v>
      </c>
      <c r="D77" s="81">
        <v>60</v>
      </c>
      <c r="E77" s="73">
        <v>0.18018018018018017</v>
      </c>
      <c r="F77" s="82">
        <v>37</v>
      </c>
      <c r="G77" s="83">
        <v>0.1423076923076923</v>
      </c>
      <c r="H77" s="74">
        <v>0.62162162162162171</v>
      </c>
      <c r="I77" s="82">
        <v>102</v>
      </c>
      <c r="J77" s="84">
        <v>-0.41176470588235292</v>
      </c>
      <c r="K77" s="81">
        <v>60</v>
      </c>
      <c r="L77" s="73">
        <v>0.18018018018018017</v>
      </c>
      <c r="M77" s="82">
        <v>37</v>
      </c>
      <c r="N77" s="83">
        <v>0.1423076923076923</v>
      </c>
      <c r="O77" s="74">
        <v>0.62162162162162171</v>
      </c>
    </row>
    <row r="78" spans="2:15" ht="15" customHeight="1">
      <c r="B78" s="70"/>
      <c r="C78" s="71" t="s">
        <v>3</v>
      </c>
      <c r="D78" s="81">
        <v>52</v>
      </c>
      <c r="E78" s="73">
        <v>0.15615615615615616</v>
      </c>
      <c r="F78" s="82">
        <v>32</v>
      </c>
      <c r="G78" s="83">
        <v>0.12307692307692308</v>
      </c>
      <c r="H78" s="74">
        <v>0.625</v>
      </c>
      <c r="I78" s="82">
        <v>88</v>
      </c>
      <c r="J78" s="84">
        <v>-0.40909090909090906</v>
      </c>
      <c r="K78" s="81">
        <v>52</v>
      </c>
      <c r="L78" s="73">
        <v>0.15615615615615616</v>
      </c>
      <c r="M78" s="82">
        <v>32</v>
      </c>
      <c r="N78" s="83">
        <v>0.12307692307692308</v>
      </c>
      <c r="O78" s="74">
        <v>0.625</v>
      </c>
    </row>
    <row r="79" spans="2:15">
      <c r="B79" s="111"/>
      <c r="C79" s="71" t="s">
        <v>10</v>
      </c>
      <c r="D79" s="81">
        <v>45</v>
      </c>
      <c r="E79" s="73">
        <v>0.13513513513513514</v>
      </c>
      <c r="F79" s="82">
        <v>62</v>
      </c>
      <c r="G79" s="83">
        <v>0.23846153846153847</v>
      </c>
      <c r="H79" s="74">
        <v>-0.27419354838709675</v>
      </c>
      <c r="I79" s="82">
        <v>169</v>
      </c>
      <c r="J79" s="84">
        <v>-0.73372781065088755</v>
      </c>
      <c r="K79" s="81">
        <v>45</v>
      </c>
      <c r="L79" s="73">
        <v>0.13513513513513514</v>
      </c>
      <c r="M79" s="82">
        <v>62</v>
      </c>
      <c r="N79" s="83">
        <v>0.23846153846153847</v>
      </c>
      <c r="O79" s="74">
        <v>-0.27419354838709675</v>
      </c>
    </row>
    <row r="80" spans="2:15" ht="15" customHeight="1">
      <c r="B80" s="70"/>
      <c r="C80" s="71" t="s">
        <v>11</v>
      </c>
      <c r="D80" s="81">
        <v>34</v>
      </c>
      <c r="E80" s="73">
        <v>0.1021021021021021</v>
      </c>
      <c r="F80" s="82">
        <v>17</v>
      </c>
      <c r="G80" s="83">
        <v>6.5384615384615388E-2</v>
      </c>
      <c r="H80" s="74">
        <v>1</v>
      </c>
      <c r="I80" s="82">
        <v>67</v>
      </c>
      <c r="J80" s="84">
        <v>-0.4925373134328358</v>
      </c>
      <c r="K80" s="81">
        <v>34</v>
      </c>
      <c r="L80" s="73">
        <v>0.1021021021021021</v>
      </c>
      <c r="M80" s="82">
        <v>17</v>
      </c>
      <c r="N80" s="83">
        <v>6.5384615384615388E-2</v>
      </c>
      <c r="O80" s="74">
        <v>1</v>
      </c>
    </row>
    <row r="81" spans="2:15" ht="15" customHeight="1">
      <c r="B81" s="70"/>
      <c r="C81" s="71" t="s">
        <v>12</v>
      </c>
      <c r="D81" s="81">
        <v>5</v>
      </c>
      <c r="E81" s="73">
        <v>1.5015015015015015E-2</v>
      </c>
      <c r="F81" s="82">
        <v>12</v>
      </c>
      <c r="G81" s="83">
        <v>4.6153846153846156E-2</v>
      </c>
      <c r="H81" s="74">
        <v>-0.58333333333333326</v>
      </c>
      <c r="I81" s="82">
        <v>9</v>
      </c>
      <c r="J81" s="84">
        <v>-0.44444444444444442</v>
      </c>
      <c r="K81" s="81">
        <v>5</v>
      </c>
      <c r="L81" s="73">
        <v>1.5015015015015015E-2</v>
      </c>
      <c r="M81" s="82">
        <v>12</v>
      </c>
      <c r="N81" s="83">
        <v>4.6153846153846156E-2</v>
      </c>
      <c r="O81" s="74">
        <v>-0.58333333333333326</v>
      </c>
    </row>
    <row r="82" spans="2:15" ht="15" customHeight="1">
      <c r="B82" s="128"/>
      <c r="C82" s="85" t="s">
        <v>29</v>
      </c>
      <c r="D82" s="86">
        <v>3</v>
      </c>
      <c r="E82" s="87">
        <v>9.0090090090090089E-3</v>
      </c>
      <c r="F82" s="86">
        <v>2</v>
      </c>
      <c r="G82" s="92">
        <v>7.6923076923076927E-3</v>
      </c>
      <c r="H82" s="88">
        <v>0.5</v>
      </c>
      <c r="I82" s="86">
        <v>7</v>
      </c>
      <c r="J82" s="93">
        <v>-0.5714285714285714</v>
      </c>
      <c r="K82" s="86">
        <v>3</v>
      </c>
      <c r="L82" s="92">
        <v>9.0090090090090089E-3</v>
      </c>
      <c r="M82" s="86">
        <v>2</v>
      </c>
      <c r="N82" s="92">
        <v>7.6923076923076927E-3</v>
      </c>
      <c r="O82" s="89">
        <v>0.5</v>
      </c>
    </row>
    <row r="83" spans="2:15" ht="15" customHeight="1">
      <c r="B83" s="22" t="s">
        <v>6</v>
      </c>
      <c r="C83" s="90" t="s">
        <v>30</v>
      </c>
      <c r="D83" s="34">
        <v>333</v>
      </c>
      <c r="E83" s="15">
        <v>1</v>
      </c>
      <c r="F83" s="34">
        <v>260</v>
      </c>
      <c r="G83" s="15">
        <v>1</v>
      </c>
      <c r="H83" s="16">
        <v>0.28076923076923066</v>
      </c>
      <c r="I83" s="34">
        <v>636</v>
      </c>
      <c r="J83" s="17">
        <v>-0.47641509433962259</v>
      </c>
      <c r="K83" s="34">
        <v>333</v>
      </c>
      <c r="L83" s="15">
        <v>1</v>
      </c>
      <c r="M83" s="34">
        <v>260</v>
      </c>
      <c r="N83" s="17">
        <v>1</v>
      </c>
      <c r="O83" s="19">
        <v>0.28076923076923066</v>
      </c>
    </row>
    <row r="84" spans="2:15">
      <c r="B84" s="22" t="s">
        <v>51</v>
      </c>
      <c r="C84" s="90" t="s">
        <v>30</v>
      </c>
      <c r="D84" s="91">
        <v>1</v>
      </c>
      <c r="E84" s="15">
        <v>1</v>
      </c>
      <c r="F84" s="91">
        <v>0</v>
      </c>
      <c r="G84" s="15">
        <v>1</v>
      </c>
      <c r="H84" s="16"/>
      <c r="I84" s="91">
        <v>1</v>
      </c>
      <c r="J84" s="17">
        <v>0</v>
      </c>
      <c r="K84" s="91">
        <v>1</v>
      </c>
      <c r="L84" s="15">
        <v>1</v>
      </c>
      <c r="M84" s="91">
        <v>0</v>
      </c>
      <c r="N84" s="15">
        <v>1</v>
      </c>
      <c r="O84" s="19"/>
    </row>
    <row r="85" spans="2:15" ht="15" customHeight="1">
      <c r="B85" s="23"/>
      <c r="C85" s="94" t="s">
        <v>30</v>
      </c>
      <c r="D85" s="35">
        <v>456</v>
      </c>
      <c r="E85" s="10">
        <v>1</v>
      </c>
      <c r="F85" s="35">
        <v>394</v>
      </c>
      <c r="G85" s="10">
        <v>1</v>
      </c>
      <c r="H85" s="11">
        <v>0.15736040609137047</v>
      </c>
      <c r="I85" s="35">
        <v>916</v>
      </c>
      <c r="J85" s="12">
        <v>-0.50218340611353707</v>
      </c>
      <c r="K85" s="35">
        <v>456</v>
      </c>
      <c r="L85" s="10">
        <v>1</v>
      </c>
      <c r="M85" s="35">
        <v>394</v>
      </c>
      <c r="N85" s="10">
        <v>1</v>
      </c>
      <c r="O85" s="20">
        <v>0.15736040609137047</v>
      </c>
    </row>
    <row r="86" spans="2:15">
      <c r="B86" s="32" t="s">
        <v>42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 H42 J42 O42">
    <cfRule type="cellIs" dxfId="106" priority="43" operator="lessThan">
      <formula>0</formula>
    </cfRule>
  </conditionalFormatting>
  <conditionalFormatting sqref="H10:H14 J10:J14 O10:O14">
    <cfRule type="cellIs" dxfId="105" priority="42" operator="lessThan">
      <formula>0</formula>
    </cfRule>
  </conditionalFormatting>
  <conditionalFormatting sqref="J18 J15:J16">
    <cfRule type="cellIs" dxfId="104" priority="41" operator="lessThan">
      <formula>0</formula>
    </cfRule>
  </conditionalFormatting>
  <conditionalFormatting sqref="D19:O26 D10:O16 D42:O42">
    <cfRule type="cellIs" dxfId="103" priority="40" operator="equal">
      <formula>0</formula>
    </cfRule>
  </conditionalFormatting>
  <conditionalFormatting sqref="H27:H28 O27:O28 H17:H18 O17:O18">
    <cfRule type="cellIs" dxfId="102" priority="39" operator="lessThan">
      <formula>0</formula>
    </cfRule>
  </conditionalFormatting>
  <conditionalFormatting sqref="H19:H23 J19:J23 O19:O23">
    <cfRule type="cellIs" dxfId="101" priority="38" operator="lessThan">
      <formula>0</formula>
    </cfRule>
  </conditionalFormatting>
  <conditionalFormatting sqref="H30 O30">
    <cfRule type="cellIs" dxfId="100" priority="37" operator="lessThan">
      <formula>0</formula>
    </cfRule>
  </conditionalFormatting>
  <conditionalFormatting sqref="H30 O30 J30">
    <cfRule type="cellIs" dxfId="99" priority="36" operator="lessThan">
      <formula>0</formula>
    </cfRule>
  </conditionalFormatting>
  <conditionalFormatting sqref="H49:H52 J49:J52 O49:O52">
    <cfRule type="cellIs" dxfId="98" priority="35" operator="lessThan">
      <formula>0</formula>
    </cfRule>
  </conditionalFormatting>
  <conditionalFormatting sqref="H52 O52">
    <cfRule type="cellIs" dxfId="97" priority="34" operator="lessThan">
      <formula>0</formula>
    </cfRule>
  </conditionalFormatting>
  <conditionalFormatting sqref="H44:H48 J44:J48 O44:O48">
    <cfRule type="cellIs" dxfId="96" priority="32" operator="lessThan">
      <formula>0</formula>
    </cfRule>
  </conditionalFormatting>
  <conditionalFormatting sqref="D44:O51">
    <cfRule type="cellIs" dxfId="95" priority="31" operator="equal">
      <formula>0</formula>
    </cfRule>
  </conditionalFormatting>
  <conditionalFormatting sqref="H54 J54 O54">
    <cfRule type="cellIs" dxfId="94" priority="30" operator="lessThan">
      <formula>0</formula>
    </cfRule>
  </conditionalFormatting>
  <conditionalFormatting sqref="H53 J53 O53">
    <cfRule type="cellIs" dxfId="93" priority="29" operator="lessThan">
      <formula>0</formula>
    </cfRule>
  </conditionalFormatting>
  <conditionalFormatting sqref="H53 O53">
    <cfRule type="cellIs" dxfId="92" priority="28" operator="lessThan">
      <formula>0</formula>
    </cfRule>
  </conditionalFormatting>
  <conditionalFormatting sqref="H55 O55">
    <cfRule type="cellIs" dxfId="91" priority="27" operator="lessThan">
      <formula>0</formula>
    </cfRule>
  </conditionalFormatting>
  <conditionalFormatting sqref="H55 O55 J55">
    <cfRule type="cellIs" dxfId="90" priority="26" operator="lessThan">
      <formula>0</formula>
    </cfRule>
  </conditionalFormatting>
  <conditionalFormatting sqref="H66:H70 J66:J70 O66:O70">
    <cfRule type="cellIs" dxfId="89" priority="25" operator="lessThan">
      <formula>0</formula>
    </cfRule>
  </conditionalFormatting>
  <conditionalFormatting sqref="J71:J72 O71:O72 H71:H72">
    <cfRule type="cellIs" dxfId="88" priority="24" operator="lessThan">
      <formula>0</formula>
    </cfRule>
  </conditionalFormatting>
  <conditionalFormatting sqref="D75:O81 D66:O72">
    <cfRule type="cellIs" dxfId="87" priority="23" operator="equal">
      <formula>0</formula>
    </cfRule>
  </conditionalFormatting>
  <conditionalFormatting sqref="H80:H82 J80:J82 O80:O82">
    <cfRule type="cellIs" dxfId="86" priority="22" operator="lessThan">
      <formula>0</formula>
    </cfRule>
  </conditionalFormatting>
  <conditionalFormatting sqref="H75:H79 J75:J79 O75:O79">
    <cfRule type="cellIs" dxfId="85" priority="21" operator="lessThan">
      <formula>0</formula>
    </cfRule>
  </conditionalFormatting>
  <conditionalFormatting sqref="H73 O73">
    <cfRule type="cellIs" dxfId="84" priority="20" operator="lessThan">
      <formula>0</formula>
    </cfRule>
  </conditionalFormatting>
  <conditionalFormatting sqref="H73 J73 O73">
    <cfRule type="cellIs" dxfId="83" priority="19" operator="lessThan">
      <formula>0</formula>
    </cfRule>
  </conditionalFormatting>
  <conditionalFormatting sqref="H82 O82">
    <cfRule type="cellIs" dxfId="82" priority="16" operator="lessThan">
      <formula>0</formula>
    </cfRule>
  </conditionalFormatting>
  <conditionalFormatting sqref="H84 J84 O84">
    <cfRule type="cellIs" dxfId="81" priority="15" operator="lessThan">
      <formula>0</formula>
    </cfRule>
  </conditionalFormatting>
  <conditionalFormatting sqref="H83 J83 O83">
    <cfRule type="cellIs" dxfId="80" priority="14" operator="lessThan">
      <formula>0</formula>
    </cfRule>
  </conditionalFormatting>
  <conditionalFormatting sqref="H83 O83">
    <cfRule type="cellIs" dxfId="79" priority="13" operator="lessThan">
      <formula>0</formula>
    </cfRule>
  </conditionalFormatting>
  <conditionalFormatting sqref="H85 O85">
    <cfRule type="cellIs" dxfId="78" priority="12" operator="lessThan">
      <formula>0</formula>
    </cfRule>
  </conditionalFormatting>
  <conditionalFormatting sqref="H85 O85 J85">
    <cfRule type="cellIs" dxfId="77" priority="11" operator="lessThan">
      <formula>0</formula>
    </cfRule>
  </conditionalFormatting>
  <conditionalFormatting sqref="H74 J74 O74">
    <cfRule type="cellIs" dxfId="76" priority="8" operator="lessThan">
      <formula>0</formula>
    </cfRule>
  </conditionalFormatting>
  <conditionalFormatting sqref="H74 O74">
    <cfRule type="cellIs" dxfId="75" priority="7" operator="lessThan">
      <formula>0</formula>
    </cfRule>
  </conditionalFormatting>
  <conditionalFormatting sqref="H43 J43 O43">
    <cfRule type="cellIs" dxfId="74" priority="4" operator="lessThan">
      <formula>0</formula>
    </cfRule>
  </conditionalFormatting>
  <conditionalFormatting sqref="H43 O43">
    <cfRule type="cellIs" dxfId="73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D74" sqref="D74"/>
    </sheetView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44596</v>
      </c>
    </row>
    <row r="2" spans="2:15">
      <c r="B2" s="197" t="s">
        <v>19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1"/>
    </row>
    <row r="3" spans="2:15">
      <c r="B3" s="198" t="s">
        <v>20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33" t="s">
        <v>35</v>
      </c>
    </row>
    <row r="4" spans="2:15" ht="14.5" customHeight="1">
      <c r="B4" s="185" t="s">
        <v>21</v>
      </c>
      <c r="C4" s="185" t="s">
        <v>1</v>
      </c>
      <c r="D4" s="187" t="s">
        <v>76</v>
      </c>
      <c r="E4" s="188"/>
      <c r="F4" s="188"/>
      <c r="G4" s="188"/>
      <c r="H4" s="189"/>
      <c r="I4" s="188" t="s">
        <v>71</v>
      </c>
      <c r="J4" s="188"/>
      <c r="K4" s="187" t="s">
        <v>77</v>
      </c>
      <c r="L4" s="188"/>
      <c r="M4" s="188"/>
      <c r="N4" s="188"/>
      <c r="O4" s="189"/>
    </row>
    <row r="5" spans="2:15" ht="14.5" customHeight="1">
      <c r="B5" s="186"/>
      <c r="C5" s="186"/>
      <c r="D5" s="199" t="s">
        <v>78</v>
      </c>
      <c r="E5" s="200"/>
      <c r="F5" s="200"/>
      <c r="G5" s="200"/>
      <c r="H5" s="201"/>
      <c r="I5" s="200" t="s">
        <v>72</v>
      </c>
      <c r="J5" s="200"/>
      <c r="K5" s="199" t="s">
        <v>79</v>
      </c>
      <c r="L5" s="200"/>
      <c r="M5" s="200"/>
      <c r="N5" s="200"/>
      <c r="O5" s="201"/>
    </row>
    <row r="6" spans="2:15" ht="14.5" customHeight="1">
      <c r="B6" s="186"/>
      <c r="C6" s="202"/>
      <c r="D6" s="181">
        <v>2022</v>
      </c>
      <c r="E6" s="182"/>
      <c r="F6" s="190">
        <v>2021</v>
      </c>
      <c r="G6" s="190"/>
      <c r="H6" s="192" t="s">
        <v>22</v>
      </c>
      <c r="I6" s="194">
        <v>2021</v>
      </c>
      <c r="J6" s="181" t="s">
        <v>80</v>
      </c>
      <c r="K6" s="181">
        <v>2022</v>
      </c>
      <c r="L6" s="182"/>
      <c r="M6" s="190">
        <v>2021</v>
      </c>
      <c r="N6" s="182"/>
      <c r="O6" s="172" t="s">
        <v>22</v>
      </c>
    </row>
    <row r="7" spans="2:15" ht="15" customHeight="1">
      <c r="B7" s="173" t="s">
        <v>21</v>
      </c>
      <c r="C7" s="203" t="s">
        <v>24</v>
      </c>
      <c r="D7" s="183"/>
      <c r="E7" s="184"/>
      <c r="F7" s="191"/>
      <c r="G7" s="191"/>
      <c r="H7" s="193"/>
      <c r="I7" s="195"/>
      <c r="J7" s="196"/>
      <c r="K7" s="183"/>
      <c r="L7" s="184"/>
      <c r="M7" s="191"/>
      <c r="N7" s="184"/>
      <c r="O7" s="172"/>
    </row>
    <row r="8" spans="2:15" ht="15" customHeight="1">
      <c r="B8" s="173"/>
      <c r="C8" s="203"/>
      <c r="D8" s="157" t="s">
        <v>25</v>
      </c>
      <c r="E8" s="159" t="s">
        <v>2</v>
      </c>
      <c r="F8" s="158" t="s">
        <v>25</v>
      </c>
      <c r="G8" s="52" t="s">
        <v>2</v>
      </c>
      <c r="H8" s="175" t="s">
        <v>26</v>
      </c>
      <c r="I8" s="53" t="s">
        <v>25</v>
      </c>
      <c r="J8" s="177" t="s">
        <v>81</v>
      </c>
      <c r="K8" s="157" t="s">
        <v>25</v>
      </c>
      <c r="L8" s="51" t="s">
        <v>2</v>
      </c>
      <c r="M8" s="158" t="s">
        <v>25</v>
      </c>
      <c r="N8" s="51" t="s">
        <v>2</v>
      </c>
      <c r="O8" s="179" t="s">
        <v>26</v>
      </c>
    </row>
    <row r="9" spans="2:15" ht="15" customHeight="1">
      <c r="B9" s="174"/>
      <c r="C9" s="204"/>
      <c r="D9" s="160" t="s">
        <v>27</v>
      </c>
      <c r="E9" s="161" t="s">
        <v>28</v>
      </c>
      <c r="F9" s="49" t="s">
        <v>27</v>
      </c>
      <c r="G9" s="50" t="s">
        <v>28</v>
      </c>
      <c r="H9" s="176"/>
      <c r="I9" s="54" t="s">
        <v>27</v>
      </c>
      <c r="J9" s="178"/>
      <c r="K9" s="160" t="s">
        <v>27</v>
      </c>
      <c r="L9" s="161" t="s">
        <v>28</v>
      </c>
      <c r="M9" s="49" t="s">
        <v>27</v>
      </c>
      <c r="N9" s="161" t="s">
        <v>28</v>
      </c>
      <c r="O9" s="180"/>
    </row>
    <row r="10" spans="2:15">
      <c r="B10" s="70"/>
      <c r="C10" s="63" t="s">
        <v>9</v>
      </c>
      <c r="D10" s="79">
        <v>14</v>
      </c>
      <c r="E10" s="65">
        <v>0.58333333333333337</v>
      </c>
      <c r="F10" s="80">
        <v>11</v>
      </c>
      <c r="G10" s="66">
        <v>0.36666666666666664</v>
      </c>
      <c r="H10" s="67">
        <v>0.27272727272727271</v>
      </c>
      <c r="I10" s="80">
        <v>34</v>
      </c>
      <c r="J10" s="69">
        <v>-0.58823529411764708</v>
      </c>
      <c r="K10" s="79">
        <v>14</v>
      </c>
      <c r="L10" s="65">
        <v>0.58333333333333337</v>
      </c>
      <c r="M10" s="80">
        <v>11</v>
      </c>
      <c r="N10" s="66">
        <v>0.36666666666666664</v>
      </c>
      <c r="O10" s="67">
        <v>0.27272727272727271</v>
      </c>
    </row>
    <row r="11" spans="2:15">
      <c r="B11" s="70"/>
      <c r="C11" s="71" t="s">
        <v>17</v>
      </c>
      <c r="D11" s="81">
        <v>6</v>
      </c>
      <c r="E11" s="73">
        <v>0.25</v>
      </c>
      <c r="F11" s="82">
        <v>0</v>
      </c>
      <c r="G11" s="83">
        <v>0</v>
      </c>
      <c r="H11" s="74"/>
      <c r="I11" s="82">
        <v>3</v>
      </c>
      <c r="J11" s="84">
        <v>1</v>
      </c>
      <c r="K11" s="81">
        <v>6</v>
      </c>
      <c r="L11" s="73">
        <v>0.25</v>
      </c>
      <c r="M11" s="82">
        <v>0</v>
      </c>
      <c r="N11" s="83">
        <v>0</v>
      </c>
      <c r="O11" s="74"/>
    </row>
    <row r="12" spans="2:15">
      <c r="B12" s="70"/>
      <c r="C12" s="71" t="s">
        <v>12</v>
      </c>
      <c r="D12" s="81">
        <v>2</v>
      </c>
      <c r="E12" s="73">
        <v>8.3333333333333329E-2</v>
      </c>
      <c r="F12" s="82">
        <v>13</v>
      </c>
      <c r="G12" s="83">
        <v>0.43333333333333335</v>
      </c>
      <c r="H12" s="74">
        <v>-0.84615384615384615</v>
      </c>
      <c r="I12" s="82">
        <v>4</v>
      </c>
      <c r="J12" s="84">
        <v>-0.5</v>
      </c>
      <c r="K12" s="81">
        <v>2</v>
      </c>
      <c r="L12" s="73">
        <v>8.3333333333333329E-2</v>
      </c>
      <c r="M12" s="82">
        <v>13</v>
      </c>
      <c r="N12" s="83">
        <v>0.43333333333333335</v>
      </c>
      <c r="O12" s="74">
        <v>-0.84615384615384615</v>
      </c>
    </row>
    <row r="13" spans="2:15">
      <c r="B13" s="70"/>
      <c r="C13" s="71" t="s">
        <v>4</v>
      </c>
      <c r="D13" s="81">
        <v>1</v>
      </c>
      <c r="E13" s="73">
        <v>4.1666666666666664E-2</v>
      </c>
      <c r="F13" s="82">
        <v>1</v>
      </c>
      <c r="G13" s="83">
        <v>3.3333333333333333E-2</v>
      </c>
      <c r="H13" s="74">
        <v>0</v>
      </c>
      <c r="I13" s="82">
        <v>1</v>
      </c>
      <c r="J13" s="84">
        <v>0</v>
      </c>
      <c r="K13" s="81">
        <v>1</v>
      </c>
      <c r="L13" s="73">
        <v>4.1666666666666664E-2</v>
      </c>
      <c r="M13" s="82">
        <v>1</v>
      </c>
      <c r="N13" s="83">
        <v>3.3333333333333333E-2</v>
      </c>
      <c r="O13" s="74">
        <v>0</v>
      </c>
    </row>
    <row r="14" spans="2:15">
      <c r="B14" s="111"/>
      <c r="C14" s="71" t="s">
        <v>82</v>
      </c>
      <c r="D14" s="81">
        <v>1</v>
      </c>
      <c r="E14" s="73">
        <v>4.1666666666666664E-2</v>
      </c>
      <c r="F14" s="82">
        <v>1</v>
      </c>
      <c r="G14" s="83">
        <v>3.3333333333333333E-2</v>
      </c>
      <c r="H14" s="74">
        <v>0</v>
      </c>
      <c r="I14" s="82">
        <v>0</v>
      </c>
      <c r="J14" s="84"/>
      <c r="K14" s="81">
        <v>1</v>
      </c>
      <c r="L14" s="73">
        <v>4.1666666666666664E-2</v>
      </c>
      <c r="M14" s="82">
        <v>1</v>
      </c>
      <c r="N14" s="83">
        <v>3.3333333333333333E-2</v>
      </c>
      <c r="O14" s="74">
        <v>0</v>
      </c>
    </row>
    <row r="15" spans="2:15">
      <c r="B15" s="70"/>
      <c r="C15" s="71" t="s">
        <v>40</v>
      </c>
      <c r="D15" s="81">
        <v>0</v>
      </c>
      <c r="E15" s="73">
        <v>0</v>
      </c>
      <c r="F15" s="82">
        <v>1</v>
      </c>
      <c r="G15" s="83">
        <v>3.3333333333333333E-2</v>
      </c>
      <c r="H15" s="74">
        <v>-1</v>
      </c>
      <c r="I15" s="82">
        <v>0</v>
      </c>
      <c r="J15" s="84"/>
      <c r="K15" s="81">
        <v>0</v>
      </c>
      <c r="L15" s="73">
        <v>0</v>
      </c>
      <c r="M15" s="82">
        <v>1</v>
      </c>
      <c r="N15" s="83">
        <v>3.3333333333333333E-2</v>
      </c>
      <c r="O15" s="74">
        <v>-1</v>
      </c>
    </row>
    <row r="16" spans="2:15">
      <c r="B16" s="70"/>
      <c r="C16" s="71" t="s">
        <v>83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1</v>
      </c>
      <c r="J16" s="84">
        <v>-1</v>
      </c>
      <c r="K16" s="81">
        <v>0</v>
      </c>
      <c r="L16" s="73">
        <v>0</v>
      </c>
      <c r="M16" s="82">
        <v>0</v>
      </c>
      <c r="N16" s="83">
        <v>0</v>
      </c>
      <c r="O16" s="74"/>
    </row>
    <row r="17" spans="2:16">
      <c r="B17" s="121"/>
      <c r="C17" s="85" t="s">
        <v>29</v>
      </c>
      <c r="D17" s="86">
        <v>0</v>
      </c>
      <c r="E17" s="87">
        <v>0</v>
      </c>
      <c r="F17" s="86">
        <v>3</v>
      </c>
      <c r="G17" s="87">
        <v>0.1</v>
      </c>
      <c r="H17" s="88">
        <v>-1</v>
      </c>
      <c r="I17" s="86">
        <v>6</v>
      </c>
      <c r="J17" s="87">
        <v>0.12244897959183673</v>
      </c>
      <c r="K17" s="86">
        <v>0</v>
      </c>
      <c r="L17" s="87">
        <v>0</v>
      </c>
      <c r="M17" s="86">
        <v>3</v>
      </c>
      <c r="N17" s="87">
        <v>0.1</v>
      </c>
      <c r="O17" s="89">
        <v>-1</v>
      </c>
    </row>
    <row r="18" spans="2:16">
      <c r="B18" s="22" t="s">
        <v>36</v>
      </c>
      <c r="C18" s="90" t="s">
        <v>30</v>
      </c>
      <c r="D18" s="34">
        <v>24</v>
      </c>
      <c r="E18" s="15">
        <v>1</v>
      </c>
      <c r="F18" s="34">
        <v>30</v>
      </c>
      <c r="G18" s="15">
        <v>1</v>
      </c>
      <c r="H18" s="16">
        <v>-0.19999999999999996</v>
      </c>
      <c r="I18" s="34">
        <v>49</v>
      </c>
      <c r="J18" s="17">
        <v>-0.51020408163265307</v>
      </c>
      <c r="K18" s="34">
        <v>24</v>
      </c>
      <c r="L18" s="15">
        <v>1</v>
      </c>
      <c r="M18" s="34">
        <v>30</v>
      </c>
      <c r="N18" s="17">
        <v>1</v>
      </c>
      <c r="O18" s="19">
        <v>-0.19999999999999996</v>
      </c>
    </row>
    <row r="19" spans="2:16">
      <c r="B19" s="70"/>
      <c r="C19" s="63" t="s">
        <v>3</v>
      </c>
      <c r="D19" s="79">
        <v>584</v>
      </c>
      <c r="E19" s="65">
        <v>0.26223619218679839</v>
      </c>
      <c r="F19" s="80">
        <v>362</v>
      </c>
      <c r="G19" s="66">
        <v>0.24879725085910653</v>
      </c>
      <c r="H19" s="67">
        <v>0.61325966850828739</v>
      </c>
      <c r="I19" s="80">
        <v>590</v>
      </c>
      <c r="J19" s="69">
        <v>-1.016949152542368E-2</v>
      </c>
      <c r="K19" s="79">
        <v>584</v>
      </c>
      <c r="L19" s="65">
        <v>0.26223619218679839</v>
      </c>
      <c r="M19" s="80">
        <v>362</v>
      </c>
      <c r="N19" s="66">
        <v>0.24879725085910653</v>
      </c>
      <c r="O19" s="67">
        <v>0.61325966850828739</v>
      </c>
    </row>
    <row r="20" spans="2:16">
      <c r="B20" s="70"/>
      <c r="C20" s="71" t="s">
        <v>9</v>
      </c>
      <c r="D20" s="81">
        <v>463</v>
      </c>
      <c r="E20" s="73">
        <v>0.20790300853165694</v>
      </c>
      <c r="F20" s="82">
        <v>153</v>
      </c>
      <c r="G20" s="83">
        <v>0.10515463917525773</v>
      </c>
      <c r="H20" s="74">
        <v>2.0261437908496731</v>
      </c>
      <c r="I20" s="82">
        <v>508</v>
      </c>
      <c r="J20" s="84">
        <v>-8.8582677165354284E-2</v>
      </c>
      <c r="K20" s="81">
        <v>463</v>
      </c>
      <c r="L20" s="73">
        <v>0.20790300853165694</v>
      </c>
      <c r="M20" s="82">
        <v>153</v>
      </c>
      <c r="N20" s="83">
        <v>0.10515463917525773</v>
      </c>
      <c r="O20" s="74">
        <v>2.0261437908496731</v>
      </c>
    </row>
    <row r="21" spans="2:16">
      <c r="B21" s="70"/>
      <c r="C21" s="71" t="s">
        <v>8</v>
      </c>
      <c r="D21" s="81">
        <v>367</v>
      </c>
      <c r="E21" s="73">
        <v>0.16479568926807364</v>
      </c>
      <c r="F21" s="82">
        <v>311</v>
      </c>
      <c r="G21" s="83">
        <v>0.21374570446735394</v>
      </c>
      <c r="H21" s="74">
        <v>0.180064308681672</v>
      </c>
      <c r="I21" s="82">
        <v>876</v>
      </c>
      <c r="J21" s="84">
        <v>-0.58105022831050235</v>
      </c>
      <c r="K21" s="81">
        <v>367</v>
      </c>
      <c r="L21" s="73">
        <v>0.16479568926807364</v>
      </c>
      <c r="M21" s="82">
        <v>311</v>
      </c>
      <c r="N21" s="83">
        <v>0.21374570446735394</v>
      </c>
      <c r="O21" s="74">
        <v>0.180064308681672</v>
      </c>
    </row>
    <row r="22" spans="2:16">
      <c r="B22" s="70"/>
      <c r="C22" s="71" t="s">
        <v>4</v>
      </c>
      <c r="D22" s="81">
        <v>305</v>
      </c>
      <c r="E22" s="73">
        <v>0.13695554557700942</v>
      </c>
      <c r="F22" s="82">
        <v>195</v>
      </c>
      <c r="G22" s="83">
        <v>0.13402061855670103</v>
      </c>
      <c r="H22" s="74">
        <v>0.5641025641025641</v>
      </c>
      <c r="I22" s="82">
        <v>655</v>
      </c>
      <c r="J22" s="84">
        <v>-0.53435114503816794</v>
      </c>
      <c r="K22" s="81">
        <v>305</v>
      </c>
      <c r="L22" s="73">
        <v>0.13695554557700942</v>
      </c>
      <c r="M22" s="82">
        <v>195</v>
      </c>
      <c r="N22" s="83">
        <v>0.13402061855670103</v>
      </c>
      <c r="O22" s="74">
        <v>0.5641025641025641</v>
      </c>
    </row>
    <row r="23" spans="2:16">
      <c r="B23" s="111"/>
      <c r="C23" s="71" t="s">
        <v>10</v>
      </c>
      <c r="D23" s="81">
        <v>283</v>
      </c>
      <c r="E23" s="73">
        <v>0.12707678491243826</v>
      </c>
      <c r="F23" s="82">
        <v>238</v>
      </c>
      <c r="G23" s="83">
        <v>0.16357388316151203</v>
      </c>
      <c r="H23" s="74">
        <v>0.18907563025210083</v>
      </c>
      <c r="I23" s="82">
        <v>488</v>
      </c>
      <c r="J23" s="84">
        <v>-0.42008196721311475</v>
      </c>
      <c r="K23" s="81">
        <v>283</v>
      </c>
      <c r="L23" s="73">
        <v>0.12707678491243826</v>
      </c>
      <c r="M23" s="82">
        <v>238</v>
      </c>
      <c r="N23" s="83">
        <v>0.16357388316151203</v>
      </c>
      <c r="O23" s="74">
        <v>0.18907563025210083</v>
      </c>
    </row>
    <row r="24" spans="2:16">
      <c r="B24" s="70"/>
      <c r="C24" s="71" t="s">
        <v>11</v>
      </c>
      <c r="D24" s="81">
        <v>85</v>
      </c>
      <c r="E24" s="73">
        <v>3.8167938931297711E-2</v>
      </c>
      <c r="F24" s="82">
        <v>69</v>
      </c>
      <c r="G24" s="83">
        <v>4.7422680412371132E-2</v>
      </c>
      <c r="H24" s="74">
        <v>0.23188405797101441</v>
      </c>
      <c r="I24" s="82">
        <v>206</v>
      </c>
      <c r="J24" s="84">
        <v>-0.58737864077669899</v>
      </c>
      <c r="K24" s="81">
        <v>85</v>
      </c>
      <c r="L24" s="73">
        <v>3.8167938931297711E-2</v>
      </c>
      <c r="M24" s="82">
        <v>69</v>
      </c>
      <c r="N24" s="83">
        <v>4.7422680412371132E-2</v>
      </c>
      <c r="O24" s="74">
        <v>0.23188405797101441</v>
      </c>
    </row>
    <row r="25" spans="2:16">
      <c r="B25" s="70"/>
      <c r="C25" s="71" t="s">
        <v>12</v>
      </c>
      <c r="D25" s="81">
        <v>80</v>
      </c>
      <c r="E25" s="73">
        <v>3.5922766052986083E-2</v>
      </c>
      <c r="F25" s="82">
        <v>96</v>
      </c>
      <c r="G25" s="83">
        <v>6.5979381443298971E-2</v>
      </c>
      <c r="H25" s="74">
        <v>-0.16666666666666663</v>
      </c>
      <c r="I25" s="82">
        <v>239</v>
      </c>
      <c r="J25" s="84">
        <v>-0.66527196652719667</v>
      </c>
      <c r="K25" s="81">
        <v>80</v>
      </c>
      <c r="L25" s="73">
        <v>3.5922766052986083E-2</v>
      </c>
      <c r="M25" s="82">
        <v>96</v>
      </c>
      <c r="N25" s="83">
        <v>6.5979381443298971E-2</v>
      </c>
      <c r="O25" s="74">
        <v>-0.16666666666666663</v>
      </c>
    </row>
    <row r="26" spans="2:16">
      <c r="B26" s="70"/>
      <c r="C26" s="71" t="s">
        <v>62</v>
      </c>
      <c r="D26" s="81">
        <v>43</v>
      </c>
      <c r="E26" s="73">
        <v>1.9308486753480018E-2</v>
      </c>
      <c r="F26" s="82">
        <v>20</v>
      </c>
      <c r="G26" s="83">
        <v>1.3745704467353952E-2</v>
      </c>
      <c r="H26" s="74">
        <v>1.1499999999999999</v>
      </c>
      <c r="I26" s="82">
        <v>43</v>
      </c>
      <c r="J26" s="84">
        <v>0</v>
      </c>
      <c r="K26" s="81">
        <v>43</v>
      </c>
      <c r="L26" s="73">
        <v>1.9308486753480018E-2</v>
      </c>
      <c r="M26" s="82">
        <v>20</v>
      </c>
      <c r="N26" s="83">
        <v>1.3745704467353952E-2</v>
      </c>
      <c r="O26" s="74">
        <v>1.1499999999999999</v>
      </c>
    </row>
    <row r="27" spans="2:16">
      <c r="B27" s="128"/>
      <c r="C27" s="85" t="s">
        <v>29</v>
      </c>
      <c r="D27" s="97">
        <f>+D28-SUM(D19:D26)</f>
        <v>17</v>
      </c>
      <c r="E27" s="87">
        <f>+E28-SUM(E19:E26)</f>
        <v>7.6335877862595547E-3</v>
      </c>
      <c r="F27" s="97">
        <f>+F28-SUM(F19:F26)</f>
        <v>11</v>
      </c>
      <c r="G27" s="87">
        <f>+G28-SUM(G19:G26)</f>
        <v>7.5601374570448687E-3</v>
      </c>
      <c r="H27" s="88">
        <f>+D27/F27-1</f>
        <v>0.54545454545454541</v>
      </c>
      <c r="I27" s="86">
        <f>+I28-SUM(I20:I26)</f>
        <v>610</v>
      </c>
      <c r="J27" s="87">
        <f>+D27/I27-1</f>
        <v>-0.97213114754098362</v>
      </c>
      <c r="K27" s="97">
        <f>+K28-SUM(K19:K26)</f>
        <v>17</v>
      </c>
      <c r="L27" s="87">
        <f>+L28-SUM(L19:L26)</f>
        <v>7.6335877862595547E-3</v>
      </c>
      <c r="M27" s="97">
        <f>+M28-SUM(M19:M26)</f>
        <v>11</v>
      </c>
      <c r="N27" s="87">
        <f>+N28-SUM(N19:N26)</f>
        <v>7.5601374570448687E-3</v>
      </c>
      <c r="O27" s="88">
        <f>+K27/M27-1</f>
        <v>0.54545454545454541</v>
      </c>
    </row>
    <row r="28" spans="2:16">
      <c r="B28" s="22" t="s">
        <v>37</v>
      </c>
      <c r="C28" s="90" t="s">
        <v>30</v>
      </c>
      <c r="D28" s="34">
        <v>2227</v>
      </c>
      <c r="E28" s="15">
        <v>1</v>
      </c>
      <c r="F28" s="34">
        <v>1455</v>
      </c>
      <c r="G28" s="15">
        <v>1</v>
      </c>
      <c r="H28" s="16">
        <v>0.53058419243986243</v>
      </c>
      <c r="I28" s="34">
        <v>3625</v>
      </c>
      <c r="J28" s="17">
        <v>-0.3856551724137931</v>
      </c>
      <c r="K28" s="34">
        <v>2227</v>
      </c>
      <c r="L28" s="15">
        <v>1</v>
      </c>
      <c r="M28" s="34">
        <v>1455</v>
      </c>
      <c r="N28" s="17">
        <v>1</v>
      </c>
      <c r="O28" s="19">
        <v>0.53058419243986243</v>
      </c>
    </row>
    <row r="29" spans="2:16">
      <c r="B29" s="22" t="s">
        <v>51</v>
      </c>
      <c r="C29" s="90" t="s">
        <v>30</v>
      </c>
      <c r="D29" s="91">
        <v>2</v>
      </c>
      <c r="E29" s="15">
        <v>1</v>
      </c>
      <c r="F29" s="91">
        <v>0</v>
      </c>
      <c r="G29" s="15">
        <v>1</v>
      </c>
      <c r="H29" s="16"/>
      <c r="I29" s="91">
        <v>3</v>
      </c>
      <c r="J29" s="15">
        <v>-0.33333333333333337</v>
      </c>
      <c r="K29" s="91">
        <v>2</v>
      </c>
      <c r="L29" s="15">
        <v>1</v>
      </c>
      <c r="M29" s="91">
        <v>0</v>
      </c>
      <c r="N29" s="15">
        <v>1</v>
      </c>
      <c r="O29" s="19"/>
      <c r="P29" s="25"/>
    </row>
    <row r="30" spans="2:16">
      <c r="B30" s="23"/>
      <c r="C30" s="94" t="s">
        <v>30</v>
      </c>
      <c r="D30" s="35">
        <v>2253</v>
      </c>
      <c r="E30" s="10">
        <v>1</v>
      </c>
      <c r="F30" s="35">
        <v>1485</v>
      </c>
      <c r="G30" s="10">
        <v>1</v>
      </c>
      <c r="H30" s="11">
        <v>0.51717171717171717</v>
      </c>
      <c r="I30" s="35">
        <v>3677</v>
      </c>
      <c r="J30" s="12">
        <v>-0.387272232798477</v>
      </c>
      <c r="K30" s="35">
        <v>2253</v>
      </c>
      <c r="L30" s="10">
        <v>1</v>
      </c>
      <c r="M30" s="35">
        <v>1485</v>
      </c>
      <c r="N30" s="10">
        <v>1</v>
      </c>
      <c r="O30" s="20">
        <v>0.51717171717171717</v>
      </c>
      <c r="P30" s="25"/>
    </row>
    <row r="31" spans="2:16" ht="14.5" customHeight="1">
      <c r="B31" s="138" t="s">
        <v>66</v>
      </c>
      <c r="C31" s="140"/>
      <c r="D31" s="138"/>
      <c r="E31" s="138"/>
      <c r="F31" s="138"/>
      <c r="G31" s="138"/>
    </row>
    <row r="32" spans="2:16">
      <c r="B32" s="141" t="s">
        <v>67</v>
      </c>
      <c r="C32" s="138"/>
      <c r="D32" s="138"/>
      <c r="E32" s="138"/>
      <c r="F32" s="138"/>
      <c r="G32" s="138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7" t="s">
        <v>38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21"/>
    </row>
    <row r="36" spans="2:15">
      <c r="B36" s="198" t="s">
        <v>39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9" t="s">
        <v>35</v>
      </c>
    </row>
    <row r="37" spans="2:15" ht="14.5" customHeight="1">
      <c r="B37" s="185" t="s">
        <v>21</v>
      </c>
      <c r="C37" s="185" t="s">
        <v>1</v>
      </c>
      <c r="D37" s="187" t="s">
        <v>76</v>
      </c>
      <c r="E37" s="188"/>
      <c r="F37" s="188"/>
      <c r="G37" s="188"/>
      <c r="H37" s="189"/>
      <c r="I37" s="188" t="s">
        <v>71</v>
      </c>
      <c r="J37" s="188"/>
      <c r="K37" s="187" t="s">
        <v>77</v>
      </c>
      <c r="L37" s="188"/>
      <c r="M37" s="188"/>
      <c r="N37" s="188"/>
      <c r="O37" s="189"/>
    </row>
    <row r="38" spans="2:15" ht="14.5" customHeight="1">
      <c r="B38" s="186"/>
      <c r="C38" s="186"/>
      <c r="D38" s="199" t="s">
        <v>78</v>
      </c>
      <c r="E38" s="200"/>
      <c r="F38" s="200"/>
      <c r="G38" s="200"/>
      <c r="H38" s="201"/>
      <c r="I38" s="200" t="s">
        <v>72</v>
      </c>
      <c r="J38" s="200"/>
      <c r="K38" s="199" t="s">
        <v>79</v>
      </c>
      <c r="L38" s="200"/>
      <c r="M38" s="200"/>
      <c r="N38" s="200"/>
      <c r="O38" s="201"/>
    </row>
    <row r="39" spans="2:15" ht="14.5" customHeight="1">
      <c r="B39" s="186"/>
      <c r="C39" s="202"/>
      <c r="D39" s="181">
        <v>2021</v>
      </c>
      <c r="E39" s="182"/>
      <c r="F39" s="190">
        <v>2020</v>
      </c>
      <c r="G39" s="190"/>
      <c r="H39" s="192" t="s">
        <v>22</v>
      </c>
      <c r="I39" s="194">
        <v>2021</v>
      </c>
      <c r="J39" s="181" t="s">
        <v>80</v>
      </c>
      <c r="K39" s="181">
        <v>2021</v>
      </c>
      <c r="L39" s="182"/>
      <c r="M39" s="190">
        <v>2020</v>
      </c>
      <c r="N39" s="182"/>
      <c r="O39" s="172" t="s">
        <v>22</v>
      </c>
    </row>
    <row r="40" spans="2:15" ht="14.5" customHeight="1">
      <c r="B40" s="173" t="s">
        <v>21</v>
      </c>
      <c r="C40" s="203" t="s">
        <v>24</v>
      </c>
      <c r="D40" s="183"/>
      <c r="E40" s="184"/>
      <c r="F40" s="191"/>
      <c r="G40" s="191"/>
      <c r="H40" s="193"/>
      <c r="I40" s="195"/>
      <c r="J40" s="196"/>
      <c r="K40" s="183"/>
      <c r="L40" s="184"/>
      <c r="M40" s="191"/>
      <c r="N40" s="184"/>
      <c r="O40" s="172"/>
    </row>
    <row r="41" spans="2:15" ht="14.5" customHeight="1">
      <c r="B41" s="173"/>
      <c r="C41" s="203"/>
      <c r="D41" s="156" t="s">
        <v>25</v>
      </c>
      <c r="E41" s="152" t="s">
        <v>2</v>
      </c>
      <c r="F41" s="155" t="s">
        <v>25</v>
      </c>
      <c r="G41" s="52" t="s">
        <v>2</v>
      </c>
      <c r="H41" s="175" t="s">
        <v>26</v>
      </c>
      <c r="I41" s="53" t="s">
        <v>25</v>
      </c>
      <c r="J41" s="177" t="s">
        <v>81</v>
      </c>
      <c r="K41" s="156" t="s">
        <v>25</v>
      </c>
      <c r="L41" s="51" t="s">
        <v>2</v>
      </c>
      <c r="M41" s="155" t="s">
        <v>25</v>
      </c>
      <c r="N41" s="51" t="s">
        <v>2</v>
      </c>
      <c r="O41" s="179" t="s">
        <v>26</v>
      </c>
    </row>
    <row r="42" spans="2:15" ht="14.5" customHeight="1">
      <c r="B42" s="174"/>
      <c r="C42" s="204"/>
      <c r="D42" s="153" t="s">
        <v>27</v>
      </c>
      <c r="E42" s="154" t="s">
        <v>28</v>
      </c>
      <c r="F42" s="49" t="s">
        <v>27</v>
      </c>
      <c r="G42" s="50" t="s">
        <v>28</v>
      </c>
      <c r="H42" s="176"/>
      <c r="I42" s="54" t="s">
        <v>27</v>
      </c>
      <c r="J42" s="178"/>
      <c r="K42" s="153" t="s">
        <v>27</v>
      </c>
      <c r="L42" s="154" t="s">
        <v>28</v>
      </c>
      <c r="M42" s="49" t="s">
        <v>27</v>
      </c>
      <c r="N42" s="154" t="s">
        <v>28</v>
      </c>
      <c r="O42" s="180"/>
    </row>
    <row r="43" spans="2:15">
      <c r="B43" s="22" t="s">
        <v>36</v>
      </c>
      <c r="C43" s="90" t="s">
        <v>30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519</v>
      </c>
      <c r="E44" s="65">
        <v>0.28897550111358572</v>
      </c>
      <c r="F44" s="80">
        <v>326</v>
      </c>
      <c r="G44" s="66">
        <v>0.29880843263061413</v>
      </c>
      <c r="H44" s="67">
        <v>0.59202453987730053</v>
      </c>
      <c r="I44" s="80">
        <v>482</v>
      </c>
      <c r="J44" s="69">
        <v>7.6763485477178373E-2</v>
      </c>
      <c r="K44" s="79">
        <v>519</v>
      </c>
      <c r="L44" s="65">
        <v>0.28897550111358572</v>
      </c>
      <c r="M44" s="80">
        <v>326</v>
      </c>
      <c r="N44" s="66">
        <v>0.29880843263061413</v>
      </c>
      <c r="O44" s="67">
        <v>0.59202453987730053</v>
      </c>
    </row>
    <row r="45" spans="2:15">
      <c r="B45" s="70"/>
      <c r="C45" s="71" t="s">
        <v>9</v>
      </c>
      <c r="D45" s="81">
        <v>391</v>
      </c>
      <c r="E45" s="73">
        <v>0.21770601336302894</v>
      </c>
      <c r="F45" s="82">
        <v>104</v>
      </c>
      <c r="G45" s="83">
        <v>9.5325389550870762E-2</v>
      </c>
      <c r="H45" s="74">
        <v>2.7596153846153846</v>
      </c>
      <c r="I45" s="82">
        <v>417</v>
      </c>
      <c r="J45" s="84">
        <v>-6.2350119904076684E-2</v>
      </c>
      <c r="K45" s="81">
        <v>391</v>
      </c>
      <c r="L45" s="73">
        <v>0.21770601336302894</v>
      </c>
      <c r="M45" s="82">
        <v>104</v>
      </c>
      <c r="N45" s="83">
        <v>9.5325389550870762E-2</v>
      </c>
      <c r="O45" s="74">
        <v>2.7596153846153846</v>
      </c>
    </row>
    <row r="46" spans="2:15" ht="15" customHeight="1">
      <c r="B46" s="70"/>
      <c r="C46" s="71" t="s">
        <v>8</v>
      </c>
      <c r="D46" s="81">
        <v>305</v>
      </c>
      <c r="E46" s="73">
        <v>0.16982182628062362</v>
      </c>
      <c r="F46" s="82">
        <v>274</v>
      </c>
      <c r="G46" s="83">
        <v>0.25114573785517874</v>
      </c>
      <c r="H46" s="74">
        <v>0.11313868613138678</v>
      </c>
      <c r="I46" s="82">
        <v>771</v>
      </c>
      <c r="J46" s="84">
        <v>-0.60440985732814534</v>
      </c>
      <c r="K46" s="81">
        <v>305</v>
      </c>
      <c r="L46" s="73">
        <v>0.16982182628062362</v>
      </c>
      <c r="M46" s="82">
        <v>274</v>
      </c>
      <c r="N46" s="83">
        <v>0.25114573785517874</v>
      </c>
      <c r="O46" s="74">
        <v>0.11313868613138678</v>
      </c>
    </row>
    <row r="47" spans="2:15">
      <c r="B47" s="70"/>
      <c r="C47" s="71" t="s">
        <v>10</v>
      </c>
      <c r="D47" s="81">
        <v>238</v>
      </c>
      <c r="E47" s="73">
        <v>0.13251670378619154</v>
      </c>
      <c r="F47" s="82">
        <v>176</v>
      </c>
      <c r="G47" s="83">
        <v>0.16131989000916591</v>
      </c>
      <c r="H47" s="74">
        <v>0.35227272727272729</v>
      </c>
      <c r="I47" s="82">
        <v>319</v>
      </c>
      <c r="J47" s="84">
        <v>-0.25391849529780564</v>
      </c>
      <c r="K47" s="81">
        <v>238</v>
      </c>
      <c r="L47" s="73">
        <v>0.13251670378619154</v>
      </c>
      <c r="M47" s="82">
        <v>176</v>
      </c>
      <c r="N47" s="83">
        <v>0.16131989000916591</v>
      </c>
      <c r="O47" s="74">
        <v>0.35227272727272729</v>
      </c>
    </row>
    <row r="48" spans="2:15" ht="15" customHeight="1">
      <c r="B48" s="111"/>
      <c r="C48" s="71" t="s">
        <v>4</v>
      </c>
      <c r="D48" s="81">
        <v>216</v>
      </c>
      <c r="E48" s="73">
        <v>0.12026726057906459</v>
      </c>
      <c r="F48" s="82">
        <v>114</v>
      </c>
      <c r="G48" s="83">
        <v>0.10449129239230064</v>
      </c>
      <c r="H48" s="74">
        <v>0.89473684210526305</v>
      </c>
      <c r="I48" s="82">
        <v>501</v>
      </c>
      <c r="J48" s="84">
        <v>-0.56886227544910173</v>
      </c>
      <c r="K48" s="81">
        <v>216</v>
      </c>
      <c r="L48" s="73">
        <v>0.12026726057906459</v>
      </c>
      <c r="M48" s="82">
        <v>114</v>
      </c>
      <c r="N48" s="83">
        <v>0.10449129239230064</v>
      </c>
      <c r="O48" s="74">
        <v>0.89473684210526305</v>
      </c>
    </row>
    <row r="49" spans="2:15">
      <c r="B49" s="70"/>
      <c r="C49" s="71" t="s">
        <v>11</v>
      </c>
      <c r="D49" s="81">
        <v>50</v>
      </c>
      <c r="E49" s="73">
        <v>2.7839643652561249E-2</v>
      </c>
      <c r="F49" s="82">
        <v>50</v>
      </c>
      <c r="G49" s="83">
        <v>4.5829514207149404E-2</v>
      </c>
      <c r="H49" s="74">
        <v>0</v>
      </c>
      <c r="I49" s="82">
        <v>132</v>
      </c>
      <c r="J49" s="84">
        <v>-0.62121212121212122</v>
      </c>
      <c r="K49" s="81">
        <v>50</v>
      </c>
      <c r="L49" s="73">
        <v>2.7839643652561249E-2</v>
      </c>
      <c r="M49" s="82">
        <v>50</v>
      </c>
      <c r="N49" s="83">
        <v>4.5829514207149404E-2</v>
      </c>
      <c r="O49" s="74">
        <v>0</v>
      </c>
    </row>
    <row r="50" spans="2:15">
      <c r="B50" s="70"/>
      <c r="C50" s="71" t="s">
        <v>62</v>
      </c>
      <c r="D50" s="81">
        <v>43</v>
      </c>
      <c r="E50" s="73">
        <v>2.3942093541202674E-2</v>
      </c>
      <c r="F50" s="82">
        <v>20</v>
      </c>
      <c r="G50" s="83">
        <v>1.8331805682859761E-2</v>
      </c>
      <c r="H50" s="74">
        <v>1.1499999999999999</v>
      </c>
      <c r="I50" s="82">
        <v>43</v>
      </c>
      <c r="J50" s="84">
        <v>0</v>
      </c>
      <c r="K50" s="81">
        <v>43</v>
      </c>
      <c r="L50" s="73">
        <v>2.3942093541202674E-2</v>
      </c>
      <c r="M50" s="82">
        <v>20</v>
      </c>
      <c r="N50" s="83">
        <v>1.8331805682859761E-2</v>
      </c>
      <c r="O50" s="74">
        <v>1.1499999999999999</v>
      </c>
    </row>
    <row r="51" spans="2:15">
      <c r="B51" s="70"/>
      <c r="C51" s="71" t="s">
        <v>12</v>
      </c>
      <c r="D51" s="81">
        <v>34</v>
      </c>
      <c r="E51" s="73">
        <v>1.8930957683741648E-2</v>
      </c>
      <c r="F51" s="82">
        <v>27</v>
      </c>
      <c r="G51" s="83">
        <v>2.4747937671860679E-2</v>
      </c>
      <c r="H51" s="74">
        <v>0.2592592592592593</v>
      </c>
      <c r="I51" s="82">
        <v>94</v>
      </c>
      <c r="J51" s="84">
        <v>-0.63829787234042556</v>
      </c>
      <c r="K51" s="81">
        <v>34</v>
      </c>
      <c r="L51" s="73">
        <v>1.8930957683741648E-2</v>
      </c>
      <c r="M51" s="82">
        <v>27</v>
      </c>
      <c r="N51" s="83">
        <v>2.4747937671860679E-2</v>
      </c>
      <c r="O51" s="74">
        <v>0.2592592592592593</v>
      </c>
    </row>
    <row r="52" spans="2:15">
      <c r="B52" s="128"/>
      <c r="C52" s="85" t="s">
        <v>29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37</v>
      </c>
      <c r="C53" s="90" t="s">
        <v>30</v>
      </c>
      <c r="D53" s="34">
        <v>1796</v>
      </c>
      <c r="E53" s="15">
        <v>1</v>
      </c>
      <c r="F53" s="34">
        <v>1091</v>
      </c>
      <c r="G53" s="15">
        <v>1</v>
      </c>
      <c r="H53" s="16">
        <v>0.64619615032080668</v>
      </c>
      <c r="I53" s="34">
        <v>2759</v>
      </c>
      <c r="J53" s="17">
        <v>-0.3490395070677782</v>
      </c>
      <c r="K53" s="34">
        <v>1796</v>
      </c>
      <c r="L53" s="15">
        <v>1</v>
      </c>
      <c r="M53" s="34">
        <v>1091</v>
      </c>
      <c r="N53" s="17">
        <v>1</v>
      </c>
      <c r="O53" s="19">
        <v>0.64619615032080668</v>
      </c>
    </row>
    <row r="54" spans="2:15">
      <c r="B54" s="22" t="s">
        <v>51</v>
      </c>
      <c r="C54" s="90" t="s">
        <v>30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2</v>
      </c>
      <c r="J54" s="15">
        <v>-0.5</v>
      </c>
      <c r="K54" s="34">
        <v>1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4" t="s">
        <v>30</v>
      </c>
      <c r="D55" s="35">
        <v>1797</v>
      </c>
      <c r="E55" s="10">
        <v>1</v>
      </c>
      <c r="F55" s="35">
        <v>1091</v>
      </c>
      <c r="G55" s="10">
        <v>1</v>
      </c>
      <c r="H55" s="11">
        <v>0.6471127406049495</v>
      </c>
      <c r="I55" s="35">
        <v>2761</v>
      </c>
      <c r="J55" s="12">
        <v>-0.34914885910901849</v>
      </c>
      <c r="K55" s="35">
        <v>1797</v>
      </c>
      <c r="L55" s="10">
        <v>1</v>
      </c>
      <c r="M55" s="35">
        <v>1091</v>
      </c>
      <c r="N55" s="10">
        <v>1</v>
      </c>
      <c r="O55" s="20">
        <v>0.6471127406049495</v>
      </c>
    </row>
    <row r="56" spans="2:15">
      <c r="B56" s="138" t="s">
        <v>66</v>
      </c>
      <c r="C56" s="140"/>
      <c r="D56" s="138"/>
      <c r="E56" s="138"/>
      <c r="F56" s="138"/>
      <c r="G56" s="138"/>
      <c r="H56" s="55"/>
      <c r="I56" s="56"/>
      <c r="J56" s="55"/>
      <c r="K56" s="55"/>
      <c r="L56" s="55"/>
      <c r="M56" s="55"/>
      <c r="N56" s="55"/>
      <c r="O56" s="55"/>
    </row>
    <row r="57" spans="2:15">
      <c r="B57" s="141" t="s">
        <v>67</v>
      </c>
      <c r="C57" s="138"/>
      <c r="D57" s="138"/>
      <c r="E57" s="138"/>
      <c r="F57" s="138"/>
      <c r="G57" s="138"/>
    </row>
    <row r="59" spans="2:15">
      <c r="B59" s="206" t="s">
        <v>49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134"/>
    </row>
    <row r="60" spans="2:15">
      <c r="B60" s="205" t="s">
        <v>50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135" t="s">
        <v>35</v>
      </c>
    </row>
    <row r="61" spans="2:15">
      <c r="B61" s="185" t="s">
        <v>21</v>
      </c>
      <c r="C61" s="185" t="s">
        <v>1</v>
      </c>
      <c r="D61" s="187" t="s">
        <v>76</v>
      </c>
      <c r="E61" s="188"/>
      <c r="F61" s="188"/>
      <c r="G61" s="188"/>
      <c r="H61" s="189"/>
      <c r="I61" s="188" t="s">
        <v>71</v>
      </c>
      <c r="J61" s="188"/>
      <c r="K61" s="187" t="s">
        <v>77</v>
      </c>
      <c r="L61" s="188"/>
      <c r="M61" s="188"/>
      <c r="N61" s="188"/>
      <c r="O61" s="189"/>
    </row>
    <row r="62" spans="2:15">
      <c r="B62" s="186"/>
      <c r="C62" s="186"/>
      <c r="D62" s="199" t="s">
        <v>78</v>
      </c>
      <c r="E62" s="200"/>
      <c r="F62" s="200"/>
      <c r="G62" s="200"/>
      <c r="H62" s="201"/>
      <c r="I62" s="200" t="s">
        <v>72</v>
      </c>
      <c r="J62" s="200"/>
      <c r="K62" s="199" t="s">
        <v>79</v>
      </c>
      <c r="L62" s="200"/>
      <c r="M62" s="200"/>
      <c r="N62" s="200"/>
      <c r="O62" s="201"/>
    </row>
    <row r="63" spans="2:15" ht="15" customHeight="1">
      <c r="B63" s="186"/>
      <c r="C63" s="186"/>
      <c r="D63" s="181">
        <v>2021</v>
      </c>
      <c r="E63" s="182"/>
      <c r="F63" s="190">
        <v>2020</v>
      </c>
      <c r="G63" s="190"/>
      <c r="H63" s="192" t="s">
        <v>22</v>
      </c>
      <c r="I63" s="194">
        <v>2021</v>
      </c>
      <c r="J63" s="181" t="s">
        <v>80</v>
      </c>
      <c r="K63" s="181">
        <v>2021</v>
      </c>
      <c r="L63" s="182"/>
      <c r="M63" s="190">
        <v>2020</v>
      </c>
      <c r="N63" s="182"/>
      <c r="O63" s="172" t="s">
        <v>22</v>
      </c>
    </row>
    <row r="64" spans="2:15">
      <c r="B64" s="173" t="s">
        <v>21</v>
      </c>
      <c r="C64" s="173" t="s">
        <v>24</v>
      </c>
      <c r="D64" s="183"/>
      <c r="E64" s="184"/>
      <c r="F64" s="191"/>
      <c r="G64" s="191"/>
      <c r="H64" s="193"/>
      <c r="I64" s="195"/>
      <c r="J64" s="196"/>
      <c r="K64" s="183"/>
      <c r="L64" s="184"/>
      <c r="M64" s="191"/>
      <c r="N64" s="184"/>
      <c r="O64" s="172"/>
    </row>
    <row r="65" spans="2:15" ht="15" customHeight="1">
      <c r="B65" s="173"/>
      <c r="C65" s="173"/>
      <c r="D65" s="156" t="s">
        <v>25</v>
      </c>
      <c r="E65" s="152" t="s">
        <v>2</v>
      </c>
      <c r="F65" s="155" t="s">
        <v>25</v>
      </c>
      <c r="G65" s="52" t="s">
        <v>2</v>
      </c>
      <c r="H65" s="175" t="s">
        <v>26</v>
      </c>
      <c r="I65" s="53" t="s">
        <v>25</v>
      </c>
      <c r="J65" s="177" t="s">
        <v>81</v>
      </c>
      <c r="K65" s="156" t="s">
        <v>25</v>
      </c>
      <c r="L65" s="51" t="s">
        <v>2</v>
      </c>
      <c r="M65" s="155" t="s">
        <v>25</v>
      </c>
      <c r="N65" s="51" t="s">
        <v>2</v>
      </c>
      <c r="O65" s="179" t="s">
        <v>26</v>
      </c>
    </row>
    <row r="66" spans="2:15" ht="25">
      <c r="B66" s="174"/>
      <c r="C66" s="174"/>
      <c r="D66" s="153" t="s">
        <v>27</v>
      </c>
      <c r="E66" s="154" t="s">
        <v>28</v>
      </c>
      <c r="F66" s="49" t="s">
        <v>27</v>
      </c>
      <c r="G66" s="50" t="s">
        <v>28</v>
      </c>
      <c r="H66" s="176"/>
      <c r="I66" s="54" t="s">
        <v>27</v>
      </c>
      <c r="J66" s="178"/>
      <c r="K66" s="153" t="s">
        <v>27</v>
      </c>
      <c r="L66" s="154" t="s">
        <v>28</v>
      </c>
      <c r="M66" s="49" t="s">
        <v>27</v>
      </c>
      <c r="N66" s="154" t="s">
        <v>28</v>
      </c>
      <c r="O66" s="180"/>
    </row>
    <row r="67" spans="2:15">
      <c r="B67" s="70"/>
      <c r="C67" s="63" t="s">
        <v>4</v>
      </c>
      <c r="D67" s="79">
        <v>90</v>
      </c>
      <c r="E67" s="65">
        <v>0.19736842105263158</v>
      </c>
      <c r="F67" s="80">
        <v>82</v>
      </c>
      <c r="G67" s="66">
        <v>0.20812182741116753</v>
      </c>
      <c r="H67" s="67">
        <v>9.7560975609756184E-2</v>
      </c>
      <c r="I67" s="79">
        <v>155</v>
      </c>
      <c r="J67" s="69">
        <v>-0.41935483870967738</v>
      </c>
      <c r="K67" s="79">
        <v>90</v>
      </c>
      <c r="L67" s="65">
        <v>0.19736842105263158</v>
      </c>
      <c r="M67" s="80">
        <v>82</v>
      </c>
      <c r="N67" s="66">
        <v>0.20812182741116753</v>
      </c>
      <c r="O67" s="67">
        <v>9.7560975609756184E-2</v>
      </c>
    </row>
    <row r="68" spans="2:15">
      <c r="B68" s="70"/>
      <c r="C68" s="71" t="s">
        <v>9</v>
      </c>
      <c r="D68" s="81">
        <v>87</v>
      </c>
      <c r="E68" s="73">
        <v>0.19078947368421054</v>
      </c>
      <c r="F68" s="82">
        <v>60</v>
      </c>
      <c r="G68" s="83">
        <v>0.15228426395939088</v>
      </c>
      <c r="H68" s="74">
        <v>0.44999999999999996</v>
      </c>
      <c r="I68" s="81">
        <v>125</v>
      </c>
      <c r="J68" s="84">
        <v>-0.30400000000000005</v>
      </c>
      <c r="K68" s="81">
        <v>87</v>
      </c>
      <c r="L68" s="73">
        <v>0.19078947368421054</v>
      </c>
      <c r="M68" s="82">
        <v>60</v>
      </c>
      <c r="N68" s="83">
        <v>0.15228426395939088</v>
      </c>
      <c r="O68" s="74">
        <v>0.44999999999999996</v>
      </c>
    </row>
    <row r="69" spans="2:15">
      <c r="B69" s="70"/>
      <c r="C69" s="71" t="s">
        <v>3</v>
      </c>
      <c r="D69" s="81">
        <v>65</v>
      </c>
      <c r="E69" s="73">
        <v>0.14254385964912281</v>
      </c>
      <c r="F69" s="82">
        <v>36</v>
      </c>
      <c r="G69" s="83">
        <v>9.1370558375634514E-2</v>
      </c>
      <c r="H69" s="74">
        <v>0.80555555555555558</v>
      </c>
      <c r="I69" s="82">
        <v>109</v>
      </c>
      <c r="J69" s="84">
        <v>-0.40366972477064222</v>
      </c>
      <c r="K69" s="81">
        <v>65</v>
      </c>
      <c r="L69" s="73">
        <v>0.14254385964912281</v>
      </c>
      <c r="M69" s="82">
        <v>36</v>
      </c>
      <c r="N69" s="83">
        <v>9.1370558375634514E-2</v>
      </c>
      <c r="O69" s="74">
        <v>0.80555555555555558</v>
      </c>
    </row>
    <row r="70" spans="2:15">
      <c r="B70" s="70"/>
      <c r="C70" s="71" t="s">
        <v>8</v>
      </c>
      <c r="D70" s="81">
        <v>62</v>
      </c>
      <c r="E70" s="73">
        <v>0.13596491228070176</v>
      </c>
      <c r="F70" s="82">
        <v>37</v>
      </c>
      <c r="G70" s="83">
        <v>9.3908629441624369E-2</v>
      </c>
      <c r="H70" s="74">
        <v>0.67567567567567566</v>
      </c>
      <c r="I70" s="82">
        <v>105</v>
      </c>
      <c r="J70" s="84">
        <v>-0.40952380952380951</v>
      </c>
      <c r="K70" s="81">
        <v>62</v>
      </c>
      <c r="L70" s="73">
        <v>0.13596491228070176</v>
      </c>
      <c r="M70" s="82">
        <v>37</v>
      </c>
      <c r="N70" s="83">
        <v>9.3908629441624369E-2</v>
      </c>
      <c r="O70" s="74">
        <v>0.67567567567567566</v>
      </c>
    </row>
    <row r="71" spans="2:15">
      <c r="B71" s="111"/>
      <c r="C71" s="71" t="s">
        <v>12</v>
      </c>
      <c r="D71" s="81">
        <v>48</v>
      </c>
      <c r="E71" s="73">
        <v>0.10526315789473684</v>
      </c>
      <c r="F71" s="82">
        <v>82</v>
      </c>
      <c r="G71" s="83">
        <v>0.20812182741116753</v>
      </c>
      <c r="H71" s="74">
        <v>-0.41463414634146345</v>
      </c>
      <c r="I71" s="82">
        <v>149</v>
      </c>
      <c r="J71" s="84">
        <v>-0.67785234899328861</v>
      </c>
      <c r="K71" s="81">
        <v>48</v>
      </c>
      <c r="L71" s="73">
        <v>0.10526315789473684</v>
      </c>
      <c r="M71" s="82">
        <v>82</v>
      </c>
      <c r="N71" s="83">
        <v>0.20812182741116753</v>
      </c>
      <c r="O71" s="74">
        <v>-0.41463414634146345</v>
      </c>
    </row>
    <row r="72" spans="2:15">
      <c r="B72" s="70"/>
      <c r="C72" s="71" t="s">
        <v>10</v>
      </c>
      <c r="D72" s="81">
        <v>45</v>
      </c>
      <c r="E72" s="73">
        <v>9.8684210526315791E-2</v>
      </c>
      <c r="F72" s="82">
        <v>62</v>
      </c>
      <c r="G72" s="83">
        <v>0.15736040609137056</v>
      </c>
      <c r="H72" s="74">
        <v>-0.27419354838709675</v>
      </c>
      <c r="I72" s="82">
        <v>169</v>
      </c>
      <c r="J72" s="84">
        <v>-0.73372781065088755</v>
      </c>
      <c r="K72" s="81">
        <v>45</v>
      </c>
      <c r="L72" s="73">
        <v>9.8684210526315791E-2</v>
      </c>
      <c r="M72" s="82">
        <v>62</v>
      </c>
      <c r="N72" s="83">
        <v>0.15736040609137056</v>
      </c>
      <c r="O72" s="74">
        <v>-0.27419354838709675</v>
      </c>
    </row>
    <row r="73" spans="2:15">
      <c r="B73" s="70"/>
      <c r="C73" s="71" t="s">
        <v>11</v>
      </c>
      <c r="D73" s="81">
        <v>35</v>
      </c>
      <c r="E73" s="73">
        <v>7.6754385964912283E-2</v>
      </c>
      <c r="F73" s="82">
        <v>21</v>
      </c>
      <c r="G73" s="83">
        <v>5.3299492385786802E-2</v>
      </c>
      <c r="H73" s="74">
        <v>0.66666666666666674</v>
      </c>
      <c r="I73" s="82">
        <v>74</v>
      </c>
      <c r="J73" s="84">
        <v>-0.52702702702702697</v>
      </c>
      <c r="K73" s="81">
        <v>35</v>
      </c>
      <c r="L73" s="73">
        <v>7.6754385964912283E-2</v>
      </c>
      <c r="M73" s="82">
        <v>21</v>
      </c>
      <c r="N73" s="83">
        <v>5.3299492385786802E-2</v>
      </c>
      <c r="O73" s="74">
        <v>0.66666666666666674</v>
      </c>
    </row>
    <row r="74" spans="2:15">
      <c r="B74" s="128"/>
      <c r="C74" s="85" t="s">
        <v>29</v>
      </c>
      <c r="D74" s="97">
        <f>+D75-SUM(D67:D73)</f>
        <v>24</v>
      </c>
      <c r="E74" s="144">
        <f>+E75-SUM(E67:E73)</f>
        <v>5.2631578947368474E-2</v>
      </c>
      <c r="F74" s="97">
        <f>+F75-SUM(F67:F73)</f>
        <v>14</v>
      </c>
      <c r="G74" s="144">
        <f>+G75-SUM(G67:G73)</f>
        <v>3.5532994923857752E-2</v>
      </c>
      <c r="H74" s="88">
        <f>+D74/F74-1</f>
        <v>0.71428571428571419</v>
      </c>
      <c r="I74" s="97">
        <f>+I75-SUM(I67:I73)</f>
        <v>30</v>
      </c>
      <c r="J74" s="87">
        <f>+D74/I74-1</f>
        <v>-0.19999999999999996</v>
      </c>
      <c r="K74" s="97">
        <f>+K75-SUM(K67:K73)</f>
        <v>24</v>
      </c>
      <c r="L74" s="144">
        <f>+L75-SUM(L67:L73)</f>
        <v>5.2631578947368474E-2</v>
      </c>
      <c r="M74" s="97">
        <f>+M75-SUM(M67:M73)</f>
        <v>14</v>
      </c>
      <c r="N74" s="144">
        <f>+N75-SUM(N67:N73)</f>
        <v>3.5532994923857752E-2</v>
      </c>
      <c r="O74" s="88">
        <f>+K74/M74-1</f>
        <v>0.71428571428571419</v>
      </c>
    </row>
    <row r="75" spans="2:15">
      <c r="B75" s="23"/>
      <c r="C75" s="94" t="s">
        <v>30</v>
      </c>
      <c r="D75" s="35">
        <v>456</v>
      </c>
      <c r="E75" s="10">
        <v>1</v>
      </c>
      <c r="F75" s="35">
        <v>394</v>
      </c>
      <c r="G75" s="10">
        <v>1</v>
      </c>
      <c r="H75" s="11">
        <v>0.15736040609137047</v>
      </c>
      <c r="I75" s="35">
        <v>916</v>
      </c>
      <c r="J75" s="12">
        <v>-0.50218340611353707</v>
      </c>
      <c r="K75" s="35">
        <v>456</v>
      </c>
      <c r="L75" s="10">
        <v>1</v>
      </c>
      <c r="M75" s="35">
        <v>394</v>
      </c>
      <c r="N75" s="10">
        <v>1</v>
      </c>
      <c r="O75" s="20">
        <v>0.15736040609137047</v>
      </c>
    </row>
    <row r="76" spans="2:15">
      <c r="B76" s="136" t="s">
        <v>42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</mergeCells>
  <conditionalFormatting sqref="H15:H17 O15:O17 H24:H26 J24:J26 O24:O26">
    <cfRule type="cellIs" dxfId="72" priority="48" operator="lessThan">
      <formula>0</formula>
    </cfRule>
  </conditionalFormatting>
  <conditionalFormatting sqref="H11:H14 J11:J14 O11:O14">
    <cfRule type="cellIs" dxfId="71" priority="47" operator="lessThan">
      <formula>0</formula>
    </cfRule>
  </conditionalFormatting>
  <conditionalFormatting sqref="J15:J16">
    <cfRule type="cellIs" dxfId="70" priority="46" operator="lessThan">
      <formula>0</formula>
    </cfRule>
  </conditionalFormatting>
  <conditionalFormatting sqref="H10 J10 O10">
    <cfRule type="cellIs" dxfId="69" priority="45" operator="lessThan">
      <formula>0</formula>
    </cfRule>
  </conditionalFormatting>
  <conditionalFormatting sqref="D19:O26 D10:O16">
    <cfRule type="cellIs" dxfId="68" priority="44" operator="equal">
      <formula>0</formula>
    </cfRule>
  </conditionalFormatting>
  <conditionalFormatting sqref="H17 O17">
    <cfRule type="cellIs" dxfId="67" priority="43" operator="lessThan">
      <formula>0</formula>
    </cfRule>
  </conditionalFormatting>
  <conditionalFormatting sqref="H19:H23 J19:J23 O19:O23">
    <cfRule type="cellIs" dxfId="66" priority="42" operator="lessThan">
      <formula>0</formula>
    </cfRule>
  </conditionalFormatting>
  <conditionalFormatting sqref="H18 J18 O18">
    <cfRule type="cellIs" dxfId="65" priority="41" operator="lessThan">
      <formula>0</formula>
    </cfRule>
  </conditionalFormatting>
  <conditionalFormatting sqref="H18 O18">
    <cfRule type="cellIs" dxfId="64" priority="40" operator="lessThan">
      <formula>0</formula>
    </cfRule>
  </conditionalFormatting>
  <conditionalFormatting sqref="H28 J28 O28">
    <cfRule type="cellIs" dxfId="63" priority="38" operator="lessThan">
      <formula>0</formula>
    </cfRule>
  </conditionalFormatting>
  <conditionalFormatting sqref="H28 O28">
    <cfRule type="cellIs" dxfId="62" priority="37" operator="lessThan">
      <formula>0</formula>
    </cfRule>
  </conditionalFormatting>
  <conditionalFormatting sqref="H29 O29">
    <cfRule type="cellIs" dxfId="61" priority="36" operator="lessThan">
      <formula>0</formula>
    </cfRule>
  </conditionalFormatting>
  <conditionalFormatting sqref="H29 O29 J29">
    <cfRule type="cellIs" dxfId="60" priority="35" operator="lessThan">
      <formula>0</formula>
    </cfRule>
  </conditionalFormatting>
  <conditionalFormatting sqref="H30 O30">
    <cfRule type="cellIs" dxfId="59" priority="34" operator="lessThan">
      <formula>0</formula>
    </cfRule>
  </conditionalFormatting>
  <conditionalFormatting sqref="H30 O30 J30">
    <cfRule type="cellIs" dxfId="58" priority="33" operator="lessThan">
      <formula>0</formula>
    </cfRule>
  </conditionalFormatting>
  <conditionalFormatting sqref="H43 O43 J43">
    <cfRule type="cellIs" dxfId="57" priority="32" operator="lessThan">
      <formula>0</formula>
    </cfRule>
  </conditionalFormatting>
  <conditionalFormatting sqref="H49:H51 J49:J51 O49:O51">
    <cfRule type="cellIs" dxfId="56" priority="30" operator="lessThan">
      <formula>0</formula>
    </cfRule>
  </conditionalFormatting>
  <conditionalFormatting sqref="H44:H48 J44:J48 O44:O48">
    <cfRule type="cellIs" dxfId="55" priority="31" operator="lessThan">
      <formula>0</formula>
    </cfRule>
  </conditionalFormatting>
  <conditionalFormatting sqref="H52 J52 O52">
    <cfRule type="cellIs" dxfId="54" priority="28" operator="lessThan">
      <formula>0</formula>
    </cfRule>
  </conditionalFormatting>
  <conditionalFormatting sqref="H52 O52">
    <cfRule type="cellIs" dxfId="53" priority="29" operator="lessThan">
      <formula>0</formula>
    </cfRule>
  </conditionalFormatting>
  <conditionalFormatting sqref="H55 O55">
    <cfRule type="cellIs" dxfId="52" priority="27" operator="lessThan">
      <formula>0</formula>
    </cfRule>
  </conditionalFormatting>
  <conditionalFormatting sqref="H55 O55 J55">
    <cfRule type="cellIs" dxfId="51" priority="26" operator="lessThan">
      <formula>0</formula>
    </cfRule>
  </conditionalFormatting>
  <conditionalFormatting sqref="H53 J53 O53">
    <cfRule type="cellIs" dxfId="50" priority="25" operator="lessThan">
      <formula>0</formula>
    </cfRule>
  </conditionalFormatting>
  <conditionalFormatting sqref="H53 O53">
    <cfRule type="cellIs" dxfId="49" priority="24" operator="lessThan">
      <formula>0</formula>
    </cfRule>
  </conditionalFormatting>
  <conditionalFormatting sqref="H54 O54">
    <cfRule type="cellIs" dxfId="48" priority="23" operator="lessThan">
      <formula>0</formula>
    </cfRule>
  </conditionalFormatting>
  <conditionalFormatting sqref="H54 O54 J54">
    <cfRule type="cellIs" dxfId="47" priority="22" operator="lessThan">
      <formula>0</formula>
    </cfRule>
  </conditionalFormatting>
  <conditionalFormatting sqref="H74 O74">
    <cfRule type="cellIs" dxfId="46" priority="21" operator="lessThan">
      <formula>0</formula>
    </cfRule>
  </conditionalFormatting>
  <conditionalFormatting sqref="H67:H71 J67:J71 O67:O71">
    <cfRule type="cellIs" dxfId="45" priority="20" operator="lessThan">
      <formula>0</formula>
    </cfRule>
  </conditionalFormatting>
  <conditionalFormatting sqref="H74 O74">
    <cfRule type="cellIs" dxfId="44" priority="49" operator="lessThan">
      <formula>0</formula>
    </cfRule>
  </conditionalFormatting>
  <conditionalFormatting sqref="J72:J73 O72:O73 H72:H73">
    <cfRule type="cellIs" dxfId="43" priority="18" operator="lessThan">
      <formula>0</formula>
    </cfRule>
  </conditionalFormatting>
  <conditionalFormatting sqref="D67:O73">
    <cfRule type="cellIs" dxfId="42" priority="17" operator="equal">
      <formula>0</formula>
    </cfRule>
  </conditionalFormatting>
  <conditionalFormatting sqref="H75 O75">
    <cfRule type="cellIs" dxfId="41" priority="16" operator="lessThan">
      <formula>0</formula>
    </cfRule>
  </conditionalFormatting>
  <conditionalFormatting sqref="H75 O75 J75">
    <cfRule type="cellIs" dxfId="40" priority="15" operator="lessThan">
      <formula>0</formula>
    </cfRule>
  </conditionalFormatting>
  <conditionalFormatting sqref="H27">
    <cfRule type="cellIs" dxfId="39" priority="13" operator="lessThan">
      <formula>0</formula>
    </cfRule>
  </conditionalFormatting>
  <conditionalFormatting sqref="H27">
    <cfRule type="cellIs" dxfId="38" priority="14" operator="lessThan">
      <formula>0</formula>
    </cfRule>
  </conditionalFormatting>
  <conditionalFormatting sqref="O27">
    <cfRule type="cellIs" dxfId="37" priority="11" operator="lessThan">
      <formula>0</formula>
    </cfRule>
  </conditionalFormatting>
  <conditionalFormatting sqref="O27">
    <cfRule type="cellIs" dxfId="36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5" sqref="D15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44596</v>
      </c>
    </row>
    <row r="2" spans="2:15">
      <c r="B2" s="207" t="s">
        <v>34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4"/>
    </row>
    <row r="3" spans="2:15">
      <c r="B3" s="209" t="s">
        <v>33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3" t="s">
        <v>31</v>
      </c>
    </row>
    <row r="4" spans="2:15" ht="15" customHeight="1">
      <c r="B4" s="208" t="s">
        <v>0</v>
      </c>
      <c r="C4" s="185" t="s">
        <v>1</v>
      </c>
      <c r="D4" s="187" t="s">
        <v>76</v>
      </c>
      <c r="E4" s="188"/>
      <c r="F4" s="188"/>
      <c r="G4" s="188"/>
      <c r="H4" s="189"/>
      <c r="I4" s="188" t="s">
        <v>71</v>
      </c>
      <c r="J4" s="188"/>
      <c r="K4" s="187" t="s">
        <v>77</v>
      </c>
      <c r="L4" s="188"/>
      <c r="M4" s="188"/>
      <c r="N4" s="188"/>
      <c r="O4" s="189"/>
    </row>
    <row r="5" spans="2:15">
      <c r="B5" s="202"/>
      <c r="C5" s="186"/>
      <c r="D5" s="199" t="s">
        <v>78</v>
      </c>
      <c r="E5" s="200"/>
      <c r="F5" s="200"/>
      <c r="G5" s="200"/>
      <c r="H5" s="201"/>
      <c r="I5" s="200" t="s">
        <v>72</v>
      </c>
      <c r="J5" s="200"/>
      <c r="K5" s="199" t="s">
        <v>79</v>
      </c>
      <c r="L5" s="200"/>
      <c r="M5" s="200"/>
      <c r="N5" s="200"/>
      <c r="O5" s="201"/>
    </row>
    <row r="6" spans="2:15" ht="19.5" customHeight="1">
      <c r="B6" s="202"/>
      <c r="C6" s="202"/>
      <c r="D6" s="181">
        <v>2022</v>
      </c>
      <c r="E6" s="182"/>
      <c r="F6" s="190">
        <v>2021</v>
      </c>
      <c r="G6" s="190"/>
      <c r="H6" s="192" t="s">
        <v>22</v>
      </c>
      <c r="I6" s="194">
        <v>2021</v>
      </c>
      <c r="J6" s="181" t="s">
        <v>80</v>
      </c>
      <c r="K6" s="181">
        <v>2022</v>
      </c>
      <c r="L6" s="182"/>
      <c r="M6" s="190">
        <v>2021</v>
      </c>
      <c r="N6" s="182"/>
      <c r="O6" s="172" t="s">
        <v>22</v>
      </c>
    </row>
    <row r="7" spans="2:15" ht="19.5" customHeight="1">
      <c r="B7" s="203" t="s">
        <v>23</v>
      </c>
      <c r="C7" s="203" t="s">
        <v>24</v>
      </c>
      <c r="D7" s="183"/>
      <c r="E7" s="184"/>
      <c r="F7" s="191"/>
      <c r="G7" s="191"/>
      <c r="H7" s="193"/>
      <c r="I7" s="195"/>
      <c r="J7" s="196"/>
      <c r="K7" s="183"/>
      <c r="L7" s="184"/>
      <c r="M7" s="191"/>
      <c r="N7" s="184"/>
      <c r="O7" s="172"/>
    </row>
    <row r="8" spans="2:15" ht="15" customHeight="1">
      <c r="B8" s="203"/>
      <c r="C8" s="203"/>
      <c r="D8" s="157" t="s">
        <v>25</v>
      </c>
      <c r="E8" s="159" t="s">
        <v>2</v>
      </c>
      <c r="F8" s="158" t="s">
        <v>25</v>
      </c>
      <c r="G8" s="52" t="s">
        <v>2</v>
      </c>
      <c r="H8" s="175" t="s">
        <v>26</v>
      </c>
      <c r="I8" s="53" t="s">
        <v>25</v>
      </c>
      <c r="J8" s="177" t="s">
        <v>81</v>
      </c>
      <c r="K8" s="157" t="s">
        <v>25</v>
      </c>
      <c r="L8" s="51" t="s">
        <v>2</v>
      </c>
      <c r="M8" s="158" t="s">
        <v>25</v>
      </c>
      <c r="N8" s="51" t="s">
        <v>2</v>
      </c>
      <c r="O8" s="179" t="s">
        <v>26</v>
      </c>
    </row>
    <row r="9" spans="2:15" ht="15" customHeight="1">
      <c r="B9" s="204"/>
      <c r="C9" s="204"/>
      <c r="D9" s="160" t="s">
        <v>27</v>
      </c>
      <c r="E9" s="161" t="s">
        <v>28</v>
      </c>
      <c r="F9" s="49" t="s">
        <v>27</v>
      </c>
      <c r="G9" s="50" t="s">
        <v>28</v>
      </c>
      <c r="H9" s="176"/>
      <c r="I9" s="54" t="s">
        <v>27</v>
      </c>
      <c r="J9" s="178"/>
      <c r="K9" s="160" t="s">
        <v>27</v>
      </c>
      <c r="L9" s="161" t="s">
        <v>28</v>
      </c>
      <c r="M9" s="49" t="s">
        <v>27</v>
      </c>
      <c r="N9" s="161" t="s">
        <v>28</v>
      </c>
      <c r="O9" s="180"/>
    </row>
    <row r="10" spans="2:15">
      <c r="B10" s="62">
        <v>1</v>
      </c>
      <c r="C10" s="63" t="s">
        <v>45</v>
      </c>
      <c r="D10" s="64">
        <v>61</v>
      </c>
      <c r="E10" s="109">
        <v>0.57547169811320753</v>
      </c>
      <c r="F10" s="64">
        <v>18</v>
      </c>
      <c r="G10" s="69">
        <v>0.19354838709677419</v>
      </c>
      <c r="H10" s="67">
        <v>2.3888888888888888</v>
      </c>
      <c r="I10" s="68">
        <v>56</v>
      </c>
      <c r="J10" s="69">
        <v>8.9285714285714191E-2</v>
      </c>
      <c r="K10" s="64">
        <v>61</v>
      </c>
      <c r="L10" s="109">
        <v>0.57547169811320753</v>
      </c>
      <c r="M10" s="64">
        <v>18</v>
      </c>
      <c r="N10" s="69">
        <v>0.19354838709677419</v>
      </c>
      <c r="O10" s="67">
        <v>2.3888888888888888</v>
      </c>
    </row>
    <row r="11" spans="2:15">
      <c r="B11" s="70">
        <v>2</v>
      </c>
      <c r="C11" s="71" t="s">
        <v>9</v>
      </c>
      <c r="D11" s="72">
        <v>26</v>
      </c>
      <c r="E11" s="114">
        <v>0.24528301886792453</v>
      </c>
      <c r="F11" s="72">
        <v>47</v>
      </c>
      <c r="G11" s="84">
        <v>0.5053763440860215</v>
      </c>
      <c r="H11" s="74">
        <v>-0.44680851063829785</v>
      </c>
      <c r="I11" s="95">
        <v>44</v>
      </c>
      <c r="J11" s="84">
        <v>-0.40909090909090906</v>
      </c>
      <c r="K11" s="72">
        <v>26</v>
      </c>
      <c r="L11" s="114">
        <v>0.24528301886792453</v>
      </c>
      <c r="M11" s="72">
        <v>47</v>
      </c>
      <c r="N11" s="84">
        <v>0.5053763440860215</v>
      </c>
      <c r="O11" s="74">
        <v>-0.44680851063829785</v>
      </c>
    </row>
    <row r="12" spans="2:15">
      <c r="B12" s="70">
        <v>3</v>
      </c>
      <c r="C12" s="71" t="s">
        <v>4</v>
      </c>
      <c r="D12" s="72">
        <v>11</v>
      </c>
      <c r="E12" s="114">
        <v>0.10377358490566038</v>
      </c>
      <c r="F12" s="72">
        <v>10</v>
      </c>
      <c r="G12" s="84">
        <v>0.10752688172043011</v>
      </c>
      <c r="H12" s="74">
        <v>0.10000000000000009</v>
      </c>
      <c r="I12" s="95">
        <v>17</v>
      </c>
      <c r="J12" s="84">
        <v>-0.3529411764705882</v>
      </c>
      <c r="K12" s="72">
        <v>11</v>
      </c>
      <c r="L12" s="114">
        <v>0.10377358490566038</v>
      </c>
      <c r="M12" s="72">
        <v>10</v>
      </c>
      <c r="N12" s="84">
        <v>0.10752688172043011</v>
      </c>
      <c r="O12" s="74">
        <v>0.10000000000000009</v>
      </c>
    </row>
    <row r="13" spans="2:15">
      <c r="B13" s="70">
        <v>4</v>
      </c>
      <c r="C13" s="71" t="s">
        <v>84</v>
      </c>
      <c r="D13" s="72">
        <v>3</v>
      </c>
      <c r="E13" s="114">
        <v>2.8301886792452831E-2</v>
      </c>
      <c r="F13" s="72">
        <v>0</v>
      </c>
      <c r="G13" s="84">
        <v>0</v>
      </c>
      <c r="H13" s="74"/>
      <c r="I13" s="95">
        <v>0</v>
      </c>
      <c r="J13" s="84"/>
      <c r="K13" s="72">
        <v>3</v>
      </c>
      <c r="L13" s="114">
        <v>2.8301886792452831E-2</v>
      </c>
      <c r="M13" s="72">
        <v>0</v>
      </c>
      <c r="N13" s="84">
        <v>0</v>
      </c>
      <c r="O13" s="74"/>
    </row>
    <row r="14" spans="2:15">
      <c r="B14" s="96"/>
      <c r="C14" s="85" t="s">
        <v>10</v>
      </c>
      <c r="D14" s="97">
        <v>3</v>
      </c>
      <c r="E14" s="118">
        <v>2.8301886792452831E-2</v>
      </c>
      <c r="F14" s="97">
        <v>3</v>
      </c>
      <c r="G14" s="102">
        <v>3.2258064516129031E-2</v>
      </c>
      <c r="H14" s="100">
        <v>0</v>
      </c>
      <c r="I14" s="101">
        <v>0</v>
      </c>
      <c r="J14" s="102"/>
      <c r="K14" s="97">
        <v>3</v>
      </c>
      <c r="L14" s="118">
        <v>2.8301886792452831E-2</v>
      </c>
      <c r="M14" s="97">
        <v>3</v>
      </c>
      <c r="N14" s="102">
        <v>3.2258064516129031E-2</v>
      </c>
      <c r="O14" s="100">
        <v>0</v>
      </c>
    </row>
    <row r="15" spans="2:15">
      <c r="B15" s="170" t="s">
        <v>48</v>
      </c>
      <c r="C15" s="171"/>
      <c r="D15" s="27">
        <f>SUM(D10:D14)</f>
        <v>104</v>
      </c>
      <c r="E15" s="29">
        <f>D15/D17</f>
        <v>0.98113207547169812</v>
      </c>
      <c r="F15" s="27">
        <f>SUM(F10:F14)</f>
        <v>78</v>
      </c>
      <c r="G15" s="29">
        <f>F15/F17</f>
        <v>0.83870967741935487</v>
      </c>
      <c r="H15" s="43">
        <f>D15/F15-1</f>
        <v>0.33333333333333326</v>
      </c>
      <c r="I15" s="27">
        <f>SUM(I10:I14)</f>
        <v>117</v>
      </c>
      <c r="J15" s="28">
        <f>D15/I15-1</f>
        <v>-0.11111111111111116</v>
      </c>
      <c r="K15" s="27">
        <f>SUM(K10:K14)</f>
        <v>104</v>
      </c>
      <c r="L15" s="29">
        <f>K15/K17</f>
        <v>0.98113207547169812</v>
      </c>
      <c r="M15" s="27">
        <f>SUM(M10:M14)</f>
        <v>78</v>
      </c>
      <c r="N15" s="29">
        <f>M15/M17</f>
        <v>0.83870967741935487</v>
      </c>
      <c r="O15" s="30">
        <f>K15/M15-1</f>
        <v>0.33333333333333326</v>
      </c>
    </row>
    <row r="16" spans="2:15" s="26" customFormat="1">
      <c r="B16" s="170" t="s">
        <v>29</v>
      </c>
      <c r="C16" s="171"/>
      <c r="D16" s="148">
        <f>D17-D15</f>
        <v>2</v>
      </c>
      <c r="E16" s="151">
        <f t="shared" ref="E16:N16" si="0">E17-E15</f>
        <v>1.8867924528301883E-2</v>
      </c>
      <c r="F16" s="148">
        <f t="shared" si="0"/>
        <v>15</v>
      </c>
      <c r="G16" s="151">
        <f t="shared" si="0"/>
        <v>0.16129032258064502</v>
      </c>
      <c r="H16" s="43">
        <f>D16/F16-1</f>
        <v>-0.8666666666666667</v>
      </c>
      <c r="I16" s="148">
        <f t="shared" si="0"/>
        <v>24</v>
      </c>
      <c r="J16" s="44">
        <f>D16/I16-1</f>
        <v>-0.91666666666666663</v>
      </c>
      <c r="K16" s="148">
        <f t="shared" si="0"/>
        <v>2</v>
      </c>
      <c r="L16" s="151">
        <f t="shared" si="0"/>
        <v>1.8867924528301883E-2</v>
      </c>
      <c r="M16" s="148">
        <f t="shared" si="0"/>
        <v>15</v>
      </c>
      <c r="N16" s="151">
        <f t="shared" si="0"/>
        <v>0.16129032258064502</v>
      </c>
      <c r="O16" s="43">
        <f>K16/M16-1</f>
        <v>-0.8666666666666667</v>
      </c>
    </row>
    <row r="17" spans="2:15">
      <c r="B17" s="168" t="s">
        <v>30</v>
      </c>
      <c r="C17" s="169"/>
      <c r="D17" s="46">
        <v>106</v>
      </c>
      <c r="E17" s="77">
        <v>1</v>
      </c>
      <c r="F17" s="46">
        <v>93</v>
      </c>
      <c r="G17" s="78">
        <v>0.99999999999999989</v>
      </c>
      <c r="H17" s="41">
        <v>0.13978494623655924</v>
      </c>
      <c r="I17" s="47">
        <v>141</v>
      </c>
      <c r="J17" s="149">
        <v>-0.24822695035460995</v>
      </c>
      <c r="K17" s="46">
        <v>106</v>
      </c>
      <c r="L17" s="77">
        <v>1</v>
      </c>
      <c r="M17" s="46">
        <v>93</v>
      </c>
      <c r="N17" s="78">
        <v>0.99999999999999989</v>
      </c>
      <c r="O17" s="41">
        <v>0.13978494623655924</v>
      </c>
    </row>
    <row r="18" spans="2:15">
      <c r="B18" t="s">
        <v>68</v>
      </c>
    </row>
    <row r="19" spans="2:15">
      <c r="B19" s="31" t="s">
        <v>44</v>
      </c>
    </row>
    <row r="20" spans="2:15">
      <c r="B20" s="32" t="s">
        <v>46</v>
      </c>
    </row>
    <row r="21" spans="2:15">
      <c r="B21" s="141" t="s">
        <v>69</v>
      </c>
      <c r="C21" s="138"/>
      <c r="D21" s="138"/>
      <c r="E21" s="138"/>
      <c r="F21" s="138"/>
      <c r="G21" s="138"/>
    </row>
    <row r="22" spans="2:15">
      <c r="B22" s="13" t="s">
        <v>43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35" priority="288" operator="lessThan">
      <formula>0</formula>
    </cfRule>
  </conditionalFormatting>
  <conditionalFormatting sqref="H10:H14 J10:J14 O10:O14">
    <cfRule type="cellIs" dxfId="34" priority="6" operator="lessThan">
      <formula>0</formula>
    </cfRule>
  </conditionalFormatting>
  <conditionalFormatting sqref="D10:E14 G10:J14 L10:L14 N10:O14">
    <cfRule type="cellIs" dxfId="33" priority="5" operator="equal">
      <formula>0</formula>
    </cfRule>
  </conditionalFormatting>
  <conditionalFormatting sqref="F10:F14">
    <cfRule type="cellIs" dxfId="32" priority="4" operator="equal">
      <formula>0</formula>
    </cfRule>
  </conditionalFormatting>
  <conditionalFormatting sqref="K10:K14">
    <cfRule type="cellIs" dxfId="31" priority="3" operator="equal">
      <formula>0</formula>
    </cfRule>
  </conditionalFormatting>
  <conditionalFormatting sqref="M10:M14">
    <cfRule type="cellIs" dxfId="30" priority="2" operator="equal">
      <formula>0</formula>
    </cfRule>
  </conditionalFormatting>
  <conditionalFormatting sqref="O17 J17 H1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1EEB-11B8-47FE-A1E4-65A97B0FCDF2}">
  <sheetPr>
    <pageSetUpPr fitToPage="1"/>
  </sheetPr>
  <dimension ref="B1:O65"/>
  <sheetViews>
    <sheetView showGridLines="0" topLeftCell="A34" zoomScaleNormal="100" workbookViewId="0">
      <selection activeCell="A34" sqref="A34"/>
    </sheetView>
  </sheetViews>
  <sheetFormatPr defaultRowHeight="14.5"/>
  <cols>
    <col min="1" max="1" width="2" style="138" customWidth="1"/>
    <col min="2" max="2" width="8.1796875" style="138" customWidth="1"/>
    <col min="3" max="3" width="20.26953125" style="138" customWidth="1"/>
    <col min="4" max="9" width="8.81640625" style="138" customWidth="1"/>
    <col min="10" max="10" width="9.453125" style="138" customWidth="1"/>
    <col min="11" max="12" width="11.26953125" style="138" customWidth="1"/>
    <col min="13" max="14" width="8.81640625" style="138" customWidth="1"/>
    <col min="15" max="15" width="13.26953125" style="138" customWidth="1"/>
    <col min="16" max="256" width="8.7265625" style="138"/>
    <col min="257" max="257" width="2" style="138" customWidth="1"/>
    <col min="258" max="258" width="8.1796875" style="138" customWidth="1"/>
    <col min="259" max="259" width="20.26953125" style="138" customWidth="1"/>
    <col min="260" max="265" width="8.81640625" style="138" customWidth="1"/>
    <col min="266" max="266" width="9.453125" style="138" customWidth="1"/>
    <col min="267" max="268" width="11.26953125" style="138" customWidth="1"/>
    <col min="269" max="270" width="8.81640625" style="138" customWidth="1"/>
    <col min="271" max="271" width="13.26953125" style="138" customWidth="1"/>
    <col min="272" max="512" width="8.7265625" style="138"/>
    <col min="513" max="513" width="2" style="138" customWidth="1"/>
    <col min="514" max="514" width="8.1796875" style="138" customWidth="1"/>
    <col min="515" max="515" width="20.26953125" style="138" customWidth="1"/>
    <col min="516" max="521" width="8.81640625" style="138" customWidth="1"/>
    <col min="522" max="522" width="9.453125" style="138" customWidth="1"/>
    <col min="523" max="524" width="11.26953125" style="138" customWidth="1"/>
    <col min="525" max="526" width="8.81640625" style="138" customWidth="1"/>
    <col min="527" max="527" width="13.26953125" style="138" customWidth="1"/>
    <col min="528" max="768" width="8.7265625" style="138"/>
    <col min="769" max="769" width="2" style="138" customWidth="1"/>
    <col min="770" max="770" width="8.1796875" style="138" customWidth="1"/>
    <col min="771" max="771" width="20.26953125" style="138" customWidth="1"/>
    <col min="772" max="777" width="8.81640625" style="138" customWidth="1"/>
    <col min="778" max="778" width="9.453125" style="138" customWidth="1"/>
    <col min="779" max="780" width="11.26953125" style="138" customWidth="1"/>
    <col min="781" max="782" width="8.81640625" style="138" customWidth="1"/>
    <col min="783" max="783" width="13.26953125" style="138" customWidth="1"/>
    <col min="784" max="1024" width="8.7265625" style="138"/>
    <col min="1025" max="1025" width="2" style="138" customWidth="1"/>
    <col min="1026" max="1026" width="8.1796875" style="138" customWidth="1"/>
    <col min="1027" max="1027" width="20.26953125" style="138" customWidth="1"/>
    <col min="1028" max="1033" width="8.81640625" style="138" customWidth="1"/>
    <col min="1034" max="1034" width="9.453125" style="138" customWidth="1"/>
    <col min="1035" max="1036" width="11.26953125" style="138" customWidth="1"/>
    <col min="1037" max="1038" width="8.81640625" style="138" customWidth="1"/>
    <col min="1039" max="1039" width="13.26953125" style="138" customWidth="1"/>
    <col min="1040" max="1280" width="8.7265625" style="138"/>
    <col min="1281" max="1281" width="2" style="138" customWidth="1"/>
    <col min="1282" max="1282" width="8.1796875" style="138" customWidth="1"/>
    <col min="1283" max="1283" width="20.26953125" style="138" customWidth="1"/>
    <col min="1284" max="1289" width="8.81640625" style="138" customWidth="1"/>
    <col min="1290" max="1290" width="9.453125" style="138" customWidth="1"/>
    <col min="1291" max="1292" width="11.26953125" style="138" customWidth="1"/>
    <col min="1293" max="1294" width="8.81640625" style="138" customWidth="1"/>
    <col min="1295" max="1295" width="13.26953125" style="138" customWidth="1"/>
    <col min="1296" max="1536" width="8.7265625" style="138"/>
    <col min="1537" max="1537" width="2" style="138" customWidth="1"/>
    <col min="1538" max="1538" width="8.1796875" style="138" customWidth="1"/>
    <col min="1539" max="1539" width="20.26953125" style="138" customWidth="1"/>
    <col min="1540" max="1545" width="8.81640625" style="138" customWidth="1"/>
    <col min="1546" max="1546" width="9.453125" style="138" customWidth="1"/>
    <col min="1547" max="1548" width="11.26953125" style="138" customWidth="1"/>
    <col min="1549" max="1550" width="8.81640625" style="138" customWidth="1"/>
    <col min="1551" max="1551" width="13.26953125" style="138" customWidth="1"/>
    <col min="1552" max="1792" width="8.7265625" style="138"/>
    <col min="1793" max="1793" width="2" style="138" customWidth="1"/>
    <col min="1794" max="1794" width="8.1796875" style="138" customWidth="1"/>
    <col min="1795" max="1795" width="20.26953125" style="138" customWidth="1"/>
    <col min="1796" max="1801" width="8.81640625" style="138" customWidth="1"/>
    <col min="1802" max="1802" width="9.453125" style="138" customWidth="1"/>
    <col min="1803" max="1804" width="11.26953125" style="138" customWidth="1"/>
    <col min="1805" max="1806" width="8.81640625" style="138" customWidth="1"/>
    <col min="1807" max="1807" width="13.26953125" style="138" customWidth="1"/>
    <col min="1808" max="2048" width="8.7265625" style="138"/>
    <col min="2049" max="2049" width="2" style="138" customWidth="1"/>
    <col min="2050" max="2050" width="8.1796875" style="138" customWidth="1"/>
    <col min="2051" max="2051" width="20.26953125" style="138" customWidth="1"/>
    <col min="2052" max="2057" width="8.81640625" style="138" customWidth="1"/>
    <col min="2058" max="2058" width="9.453125" style="138" customWidth="1"/>
    <col min="2059" max="2060" width="11.26953125" style="138" customWidth="1"/>
    <col min="2061" max="2062" width="8.81640625" style="138" customWidth="1"/>
    <col min="2063" max="2063" width="13.26953125" style="138" customWidth="1"/>
    <col min="2064" max="2304" width="8.7265625" style="138"/>
    <col min="2305" max="2305" width="2" style="138" customWidth="1"/>
    <col min="2306" max="2306" width="8.1796875" style="138" customWidth="1"/>
    <col min="2307" max="2307" width="20.26953125" style="138" customWidth="1"/>
    <col min="2308" max="2313" width="8.81640625" style="138" customWidth="1"/>
    <col min="2314" max="2314" width="9.453125" style="138" customWidth="1"/>
    <col min="2315" max="2316" width="11.26953125" style="138" customWidth="1"/>
    <col min="2317" max="2318" width="8.81640625" style="138" customWidth="1"/>
    <col min="2319" max="2319" width="13.26953125" style="138" customWidth="1"/>
    <col min="2320" max="2560" width="8.7265625" style="138"/>
    <col min="2561" max="2561" width="2" style="138" customWidth="1"/>
    <col min="2562" max="2562" width="8.1796875" style="138" customWidth="1"/>
    <col min="2563" max="2563" width="20.26953125" style="138" customWidth="1"/>
    <col min="2564" max="2569" width="8.81640625" style="138" customWidth="1"/>
    <col min="2570" max="2570" width="9.453125" style="138" customWidth="1"/>
    <col min="2571" max="2572" width="11.26953125" style="138" customWidth="1"/>
    <col min="2573" max="2574" width="8.81640625" style="138" customWidth="1"/>
    <col min="2575" max="2575" width="13.26953125" style="138" customWidth="1"/>
    <col min="2576" max="2816" width="8.7265625" style="138"/>
    <col min="2817" max="2817" width="2" style="138" customWidth="1"/>
    <col min="2818" max="2818" width="8.1796875" style="138" customWidth="1"/>
    <col min="2819" max="2819" width="20.26953125" style="138" customWidth="1"/>
    <col min="2820" max="2825" width="8.81640625" style="138" customWidth="1"/>
    <col min="2826" max="2826" width="9.453125" style="138" customWidth="1"/>
    <col min="2827" max="2828" width="11.26953125" style="138" customWidth="1"/>
    <col min="2829" max="2830" width="8.81640625" style="138" customWidth="1"/>
    <col min="2831" max="2831" width="13.26953125" style="138" customWidth="1"/>
    <col min="2832" max="3072" width="8.7265625" style="138"/>
    <col min="3073" max="3073" width="2" style="138" customWidth="1"/>
    <col min="3074" max="3074" width="8.1796875" style="138" customWidth="1"/>
    <col min="3075" max="3075" width="20.26953125" style="138" customWidth="1"/>
    <col min="3076" max="3081" width="8.81640625" style="138" customWidth="1"/>
    <col min="3082" max="3082" width="9.453125" style="138" customWidth="1"/>
    <col min="3083" max="3084" width="11.26953125" style="138" customWidth="1"/>
    <col min="3085" max="3086" width="8.81640625" style="138" customWidth="1"/>
    <col min="3087" max="3087" width="13.26953125" style="138" customWidth="1"/>
    <col min="3088" max="3328" width="8.7265625" style="138"/>
    <col min="3329" max="3329" width="2" style="138" customWidth="1"/>
    <col min="3330" max="3330" width="8.1796875" style="138" customWidth="1"/>
    <col min="3331" max="3331" width="20.26953125" style="138" customWidth="1"/>
    <col min="3332" max="3337" width="8.81640625" style="138" customWidth="1"/>
    <col min="3338" max="3338" width="9.453125" style="138" customWidth="1"/>
    <col min="3339" max="3340" width="11.26953125" style="138" customWidth="1"/>
    <col min="3341" max="3342" width="8.81640625" style="138" customWidth="1"/>
    <col min="3343" max="3343" width="13.26953125" style="138" customWidth="1"/>
    <col min="3344" max="3584" width="8.7265625" style="138"/>
    <col min="3585" max="3585" width="2" style="138" customWidth="1"/>
    <col min="3586" max="3586" width="8.1796875" style="138" customWidth="1"/>
    <col min="3587" max="3587" width="20.26953125" style="138" customWidth="1"/>
    <col min="3588" max="3593" width="8.81640625" style="138" customWidth="1"/>
    <col min="3594" max="3594" width="9.453125" style="138" customWidth="1"/>
    <col min="3595" max="3596" width="11.26953125" style="138" customWidth="1"/>
    <col min="3597" max="3598" width="8.81640625" style="138" customWidth="1"/>
    <col min="3599" max="3599" width="13.26953125" style="138" customWidth="1"/>
    <col min="3600" max="3840" width="8.7265625" style="138"/>
    <col min="3841" max="3841" width="2" style="138" customWidth="1"/>
    <col min="3842" max="3842" width="8.1796875" style="138" customWidth="1"/>
    <col min="3843" max="3843" width="20.26953125" style="138" customWidth="1"/>
    <col min="3844" max="3849" width="8.81640625" style="138" customWidth="1"/>
    <col min="3850" max="3850" width="9.453125" style="138" customWidth="1"/>
    <col min="3851" max="3852" width="11.26953125" style="138" customWidth="1"/>
    <col min="3853" max="3854" width="8.81640625" style="138" customWidth="1"/>
    <col min="3855" max="3855" width="13.26953125" style="138" customWidth="1"/>
    <col min="3856" max="4096" width="8.7265625" style="138"/>
    <col min="4097" max="4097" width="2" style="138" customWidth="1"/>
    <col min="4098" max="4098" width="8.1796875" style="138" customWidth="1"/>
    <col min="4099" max="4099" width="20.26953125" style="138" customWidth="1"/>
    <col min="4100" max="4105" width="8.81640625" style="138" customWidth="1"/>
    <col min="4106" max="4106" width="9.453125" style="138" customWidth="1"/>
    <col min="4107" max="4108" width="11.26953125" style="138" customWidth="1"/>
    <col min="4109" max="4110" width="8.81640625" style="138" customWidth="1"/>
    <col min="4111" max="4111" width="13.26953125" style="138" customWidth="1"/>
    <col min="4112" max="4352" width="8.7265625" style="138"/>
    <col min="4353" max="4353" width="2" style="138" customWidth="1"/>
    <col min="4354" max="4354" width="8.1796875" style="138" customWidth="1"/>
    <col min="4355" max="4355" width="20.26953125" style="138" customWidth="1"/>
    <col min="4356" max="4361" width="8.81640625" style="138" customWidth="1"/>
    <col min="4362" max="4362" width="9.453125" style="138" customWidth="1"/>
    <col min="4363" max="4364" width="11.26953125" style="138" customWidth="1"/>
    <col min="4365" max="4366" width="8.81640625" style="138" customWidth="1"/>
    <col min="4367" max="4367" width="13.26953125" style="138" customWidth="1"/>
    <col min="4368" max="4608" width="8.7265625" style="138"/>
    <col min="4609" max="4609" width="2" style="138" customWidth="1"/>
    <col min="4610" max="4610" width="8.1796875" style="138" customWidth="1"/>
    <col min="4611" max="4611" width="20.26953125" style="138" customWidth="1"/>
    <col min="4612" max="4617" width="8.81640625" style="138" customWidth="1"/>
    <col min="4618" max="4618" width="9.453125" style="138" customWidth="1"/>
    <col min="4619" max="4620" width="11.26953125" style="138" customWidth="1"/>
    <col min="4621" max="4622" width="8.81640625" style="138" customWidth="1"/>
    <col min="4623" max="4623" width="13.26953125" style="138" customWidth="1"/>
    <col min="4624" max="4864" width="8.7265625" style="138"/>
    <col min="4865" max="4865" width="2" style="138" customWidth="1"/>
    <col min="4866" max="4866" width="8.1796875" style="138" customWidth="1"/>
    <col min="4867" max="4867" width="20.26953125" style="138" customWidth="1"/>
    <col min="4868" max="4873" width="8.81640625" style="138" customWidth="1"/>
    <col min="4874" max="4874" width="9.453125" style="138" customWidth="1"/>
    <col min="4875" max="4876" width="11.26953125" style="138" customWidth="1"/>
    <col min="4877" max="4878" width="8.81640625" style="138" customWidth="1"/>
    <col min="4879" max="4879" width="13.26953125" style="138" customWidth="1"/>
    <col min="4880" max="5120" width="8.7265625" style="138"/>
    <col min="5121" max="5121" width="2" style="138" customWidth="1"/>
    <col min="5122" max="5122" width="8.1796875" style="138" customWidth="1"/>
    <col min="5123" max="5123" width="20.26953125" style="138" customWidth="1"/>
    <col min="5124" max="5129" width="8.81640625" style="138" customWidth="1"/>
    <col min="5130" max="5130" width="9.453125" style="138" customWidth="1"/>
    <col min="5131" max="5132" width="11.26953125" style="138" customWidth="1"/>
    <col min="5133" max="5134" width="8.81640625" style="138" customWidth="1"/>
    <col min="5135" max="5135" width="13.26953125" style="138" customWidth="1"/>
    <col min="5136" max="5376" width="8.7265625" style="138"/>
    <col min="5377" max="5377" width="2" style="138" customWidth="1"/>
    <col min="5378" max="5378" width="8.1796875" style="138" customWidth="1"/>
    <col min="5379" max="5379" width="20.26953125" style="138" customWidth="1"/>
    <col min="5380" max="5385" width="8.81640625" style="138" customWidth="1"/>
    <col min="5386" max="5386" width="9.453125" style="138" customWidth="1"/>
    <col min="5387" max="5388" width="11.26953125" style="138" customWidth="1"/>
    <col min="5389" max="5390" width="8.81640625" style="138" customWidth="1"/>
    <col min="5391" max="5391" width="13.26953125" style="138" customWidth="1"/>
    <col min="5392" max="5632" width="8.7265625" style="138"/>
    <col min="5633" max="5633" width="2" style="138" customWidth="1"/>
    <col min="5634" max="5634" width="8.1796875" style="138" customWidth="1"/>
    <col min="5635" max="5635" width="20.26953125" style="138" customWidth="1"/>
    <col min="5636" max="5641" width="8.81640625" style="138" customWidth="1"/>
    <col min="5642" max="5642" width="9.453125" style="138" customWidth="1"/>
    <col min="5643" max="5644" width="11.26953125" style="138" customWidth="1"/>
    <col min="5645" max="5646" width="8.81640625" style="138" customWidth="1"/>
    <col min="5647" max="5647" width="13.26953125" style="138" customWidth="1"/>
    <col min="5648" max="5888" width="8.7265625" style="138"/>
    <col min="5889" max="5889" width="2" style="138" customWidth="1"/>
    <col min="5890" max="5890" width="8.1796875" style="138" customWidth="1"/>
    <col min="5891" max="5891" width="20.26953125" style="138" customWidth="1"/>
    <col min="5892" max="5897" width="8.81640625" style="138" customWidth="1"/>
    <col min="5898" max="5898" width="9.453125" style="138" customWidth="1"/>
    <col min="5899" max="5900" width="11.26953125" style="138" customWidth="1"/>
    <col min="5901" max="5902" width="8.81640625" style="138" customWidth="1"/>
    <col min="5903" max="5903" width="13.26953125" style="138" customWidth="1"/>
    <col min="5904" max="6144" width="8.7265625" style="138"/>
    <col min="6145" max="6145" width="2" style="138" customWidth="1"/>
    <col min="6146" max="6146" width="8.1796875" style="138" customWidth="1"/>
    <col min="6147" max="6147" width="20.26953125" style="138" customWidth="1"/>
    <col min="6148" max="6153" width="8.81640625" style="138" customWidth="1"/>
    <col min="6154" max="6154" width="9.453125" style="138" customWidth="1"/>
    <col min="6155" max="6156" width="11.26953125" style="138" customWidth="1"/>
    <col min="6157" max="6158" width="8.81640625" style="138" customWidth="1"/>
    <col min="6159" max="6159" width="13.26953125" style="138" customWidth="1"/>
    <col min="6160" max="6400" width="8.7265625" style="138"/>
    <col min="6401" max="6401" width="2" style="138" customWidth="1"/>
    <col min="6402" max="6402" width="8.1796875" style="138" customWidth="1"/>
    <col min="6403" max="6403" width="20.26953125" style="138" customWidth="1"/>
    <col min="6404" max="6409" width="8.81640625" style="138" customWidth="1"/>
    <col min="6410" max="6410" width="9.453125" style="138" customWidth="1"/>
    <col min="6411" max="6412" width="11.26953125" style="138" customWidth="1"/>
    <col min="6413" max="6414" width="8.81640625" style="138" customWidth="1"/>
    <col min="6415" max="6415" width="13.26953125" style="138" customWidth="1"/>
    <col min="6416" max="6656" width="8.7265625" style="138"/>
    <col min="6657" max="6657" width="2" style="138" customWidth="1"/>
    <col min="6658" max="6658" width="8.1796875" style="138" customWidth="1"/>
    <col min="6659" max="6659" width="20.26953125" style="138" customWidth="1"/>
    <col min="6660" max="6665" width="8.81640625" style="138" customWidth="1"/>
    <col min="6666" max="6666" width="9.453125" style="138" customWidth="1"/>
    <col min="6667" max="6668" width="11.26953125" style="138" customWidth="1"/>
    <col min="6669" max="6670" width="8.81640625" style="138" customWidth="1"/>
    <col min="6671" max="6671" width="13.26953125" style="138" customWidth="1"/>
    <col min="6672" max="6912" width="8.7265625" style="138"/>
    <col min="6913" max="6913" width="2" style="138" customWidth="1"/>
    <col min="6914" max="6914" width="8.1796875" style="138" customWidth="1"/>
    <col min="6915" max="6915" width="20.26953125" style="138" customWidth="1"/>
    <col min="6916" max="6921" width="8.81640625" style="138" customWidth="1"/>
    <col min="6922" max="6922" width="9.453125" style="138" customWidth="1"/>
    <col min="6923" max="6924" width="11.26953125" style="138" customWidth="1"/>
    <col min="6925" max="6926" width="8.81640625" style="138" customWidth="1"/>
    <col min="6927" max="6927" width="13.26953125" style="138" customWidth="1"/>
    <col min="6928" max="7168" width="8.7265625" style="138"/>
    <col min="7169" max="7169" width="2" style="138" customWidth="1"/>
    <col min="7170" max="7170" width="8.1796875" style="138" customWidth="1"/>
    <col min="7171" max="7171" width="20.26953125" style="138" customWidth="1"/>
    <col min="7172" max="7177" width="8.81640625" style="138" customWidth="1"/>
    <col min="7178" max="7178" width="9.453125" style="138" customWidth="1"/>
    <col min="7179" max="7180" width="11.26953125" style="138" customWidth="1"/>
    <col min="7181" max="7182" width="8.81640625" style="138" customWidth="1"/>
    <col min="7183" max="7183" width="13.26953125" style="138" customWidth="1"/>
    <col min="7184" max="7424" width="8.7265625" style="138"/>
    <col min="7425" max="7425" width="2" style="138" customWidth="1"/>
    <col min="7426" max="7426" width="8.1796875" style="138" customWidth="1"/>
    <col min="7427" max="7427" width="20.26953125" style="138" customWidth="1"/>
    <col min="7428" max="7433" width="8.81640625" style="138" customWidth="1"/>
    <col min="7434" max="7434" width="9.453125" style="138" customWidth="1"/>
    <col min="7435" max="7436" width="11.26953125" style="138" customWidth="1"/>
    <col min="7437" max="7438" width="8.81640625" style="138" customWidth="1"/>
    <col min="7439" max="7439" width="13.26953125" style="138" customWidth="1"/>
    <col min="7440" max="7680" width="8.7265625" style="138"/>
    <col min="7681" max="7681" width="2" style="138" customWidth="1"/>
    <col min="7682" max="7682" width="8.1796875" style="138" customWidth="1"/>
    <col min="7683" max="7683" width="20.26953125" style="138" customWidth="1"/>
    <col min="7684" max="7689" width="8.81640625" style="138" customWidth="1"/>
    <col min="7690" max="7690" width="9.453125" style="138" customWidth="1"/>
    <col min="7691" max="7692" width="11.26953125" style="138" customWidth="1"/>
    <col min="7693" max="7694" width="8.81640625" style="138" customWidth="1"/>
    <col min="7695" max="7695" width="13.26953125" style="138" customWidth="1"/>
    <col min="7696" max="7936" width="8.7265625" style="138"/>
    <col min="7937" max="7937" width="2" style="138" customWidth="1"/>
    <col min="7938" max="7938" width="8.1796875" style="138" customWidth="1"/>
    <col min="7939" max="7939" width="20.26953125" style="138" customWidth="1"/>
    <col min="7940" max="7945" width="8.81640625" style="138" customWidth="1"/>
    <col min="7946" max="7946" width="9.453125" style="138" customWidth="1"/>
    <col min="7947" max="7948" width="11.26953125" style="138" customWidth="1"/>
    <col min="7949" max="7950" width="8.81640625" style="138" customWidth="1"/>
    <col min="7951" max="7951" width="13.26953125" style="138" customWidth="1"/>
    <col min="7952" max="8192" width="8.7265625" style="138"/>
    <col min="8193" max="8193" width="2" style="138" customWidth="1"/>
    <col min="8194" max="8194" width="8.1796875" style="138" customWidth="1"/>
    <col min="8195" max="8195" width="20.26953125" style="138" customWidth="1"/>
    <col min="8196" max="8201" width="8.81640625" style="138" customWidth="1"/>
    <col min="8202" max="8202" width="9.453125" style="138" customWidth="1"/>
    <col min="8203" max="8204" width="11.26953125" style="138" customWidth="1"/>
    <col min="8205" max="8206" width="8.81640625" style="138" customWidth="1"/>
    <col min="8207" max="8207" width="13.26953125" style="138" customWidth="1"/>
    <col min="8208" max="8448" width="8.7265625" style="138"/>
    <col min="8449" max="8449" width="2" style="138" customWidth="1"/>
    <col min="8450" max="8450" width="8.1796875" style="138" customWidth="1"/>
    <col min="8451" max="8451" width="20.26953125" style="138" customWidth="1"/>
    <col min="8452" max="8457" width="8.81640625" style="138" customWidth="1"/>
    <col min="8458" max="8458" width="9.453125" style="138" customWidth="1"/>
    <col min="8459" max="8460" width="11.26953125" style="138" customWidth="1"/>
    <col min="8461" max="8462" width="8.81640625" style="138" customWidth="1"/>
    <col min="8463" max="8463" width="13.26953125" style="138" customWidth="1"/>
    <col min="8464" max="8704" width="8.7265625" style="138"/>
    <col min="8705" max="8705" width="2" style="138" customWidth="1"/>
    <col min="8706" max="8706" width="8.1796875" style="138" customWidth="1"/>
    <col min="8707" max="8707" width="20.26953125" style="138" customWidth="1"/>
    <col min="8708" max="8713" width="8.81640625" style="138" customWidth="1"/>
    <col min="8714" max="8714" width="9.453125" style="138" customWidth="1"/>
    <col min="8715" max="8716" width="11.26953125" style="138" customWidth="1"/>
    <col min="8717" max="8718" width="8.81640625" style="138" customWidth="1"/>
    <col min="8719" max="8719" width="13.26953125" style="138" customWidth="1"/>
    <col min="8720" max="8960" width="8.7265625" style="138"/>
    <col min="8961" max="8961" width="2" style="138" customWidth="1"/>
    <col min="8962" max="8962" width="8.1796875" style="138" customWidth="1"/>
    <col min="8963" max="8963" width="20.26953125" style="138" customWidth="1"/>
    <col min="8964" max="8969" width="8.81640625" style="138" customWidth="1"/>
    <col min="8970" max="8970" width="9.453125" style="138" customWidth="1"/>
    <col min="8971" max="8972" width="11.26953125" style="138" customWidth="1"/>
    <col min="8973" max="8974" width="8.81640625" style="138" customWidth="1"/>
    <col min="8975" max="8975" width="13.26953125" style="138" customWidth="1"/>
    <col min="8976" max="9216" width="8.7265625" style="138"/>
    <col min="9217" max="9217" width="2" style="138" customWidth="1"/>
    <col min="9218" max="9218" width="8.1796875" style="138" customWidth="1"/>
    <col min="9219" max="9219" width="20.26953125" style="138" customWidth="1"/>
    <col min="9220" max="9225" width="8.81640625" style="138" customWidth="1"/>
    <col min="9226" max="9226" width="9.453125" style="138" customWidth="1"/>
    <col min="9227" max="9228" width="11.26953125" style="138" customWidth="1"/>
    <col min="9229" max="9230" width="8.81640625" style="138" customWidth="1"/>
    <col min="9231" max="9231" width="13.26953125" style="138" customWidth="1"/>
    <col min="9232" max="9472" width="8.7265625" style="138"/>
    <col min="9473" max="9473" width="2" style="138" customWidth="1"/>
    <col min="9474" max="9474" width="8.1796875" style="138" customWidth="1"/>
    <col min="9475" max="9475" width="20.26953125" style="138" customWidth="1"/>
    <col min="9476" max="9481" width="8.81640625" style="138" customWidth="1"/>
    <col min="9482" max="9482" width="9.453125" style="138" customWidth="1"/>
    <col min="9483" max="9484" width="11.26953125" style="138" customWidth="1"/>
    <col min="9485" max="9486" width="8.81640625" style="138" customWidth="1"/>
    <col min="9487" max="9487" width="13.26953125" style="138" customWidth="1"/>
    <col min="9488" max="9728" width="8.7265625" style="138"/>
    <col min="9729" max="9729" width="2" style="138" customWidth="1"/>
    <col min="9730" max="9730" width="8.1796875" style="138" customWidth="1"/>
    <col min="9731" max="9731" width="20.26953125" style="138" customWidth="1"/>
    <col min="9732" max="9737" width="8.81640625" style="138" customWidth="1"/>
    <col min="9738" max="9738" width="9.453125" style="138" customWidth="1"/>
    <col min="9739" max="9740" width="11.26953125" style="138" customWidth="1"/>
    <col min="9741" max="9742" width="8.81640625" style="138" customWidth="1"/>
    <col min="9743" max="9743" width="13.26953125" style="138" customWidth="1"/>
    <col min="9744" max="9984" width="8.7265625" style="138"/>
    <col min="9985" max="9985" width="2" style="138" customWidth="1"/>
    <col min="9986" max="9986" width="8.1796875" style="138" customWidth="1"/>
    <col min="9987" max="9987" width="20.26953125" style="138" customWidth="1"/>
    <col min="9988" max="9993" width="8.81640625" style="138" customWidth="1"/>
    <col min="9994" max="9994" width="9.453125" style="138" customWidth="1"/>
    <col min="9995" max="9996" width="11.26953125" style="138" customWidth="1"/>
    <col min="9997" max="9998" width="8.81640625" style="138" customWidth="1"/>
    <col min="9999" max="9999" width="13.26953125" style="138" customWidth="1"/>
    <col min="10000" max="10240" width="8.7265625" style="138"/>
    <col min="10241" max="10241" width="2" style="138" customWidth="1"/>
    <col min="10242" max="10242" width="8.1796875" style="138" customWidth="1"/>
    <col min="10243" max="10243" width="20.26953125" style="138" customWidth="1"/>
    <col min="10244" max="10249" width="8.81640625" style="138" customWidth="1"/>
    <col min="10250" max="10250" width="9.453125" style="138" customWidth="1"/>
    <col min="10251" max="10252" width="11.26953125" style="138" customWidth="1"/>
    <col min="10253" max="10254" width="8.81640625" style="138" customWidth="1"/>
    <col min="10255" max="10255" width="13.26953125" style="138" customWidth="1"/>
    <col min="10256" max="10496" width="8.7265625" style="138"/>
    <col min="10497" max="10497" width="2" style="138" customWidth="1"/>
    <col min="10498" max="10498" width="8.1796875" style="138" customWidth="1"/>
    <col min="10499" max="10499" width="20.26953125" style="138" customWidth="1"/>
    <col min="10500" max="10505" width="8.81640625" style="138" customWidth="1"/>
    <col min="10506" max="10506" width="9.453125" style="138" customWidth="1"/>
    <col min="10507" max="10508" width="11.26953125" style="138" customWidth="1"/>
    <col min="10509" max="10510" width="8.81640625" style="138" customWidth="1"/>
    <col min="10511" max="10511" width="13.26953125" style="138" customWidth="1"/>
    <col min="10512" max="10752" width="8.7265625" style="138"/>
    <col min="10753" max="10753" width="2" style="138" customWidth="1"/>
    <col min="10754" max="10754" width="8.1796875" style="138" customWidth="1"/>
    <col min="10755" max="10755" width="20.26953125" style="138" customWidth="1"/>
    <col min="10756" max="10761" width="8.81640625" style="138" customWidth="1"/>
    <col min="10762" max="10762" width="9.453125" style="138" customWidth="1"/>
    <col min="10763" max="10764" width="11.26953125" style="138" customWidth="1"/>
    <col min="10765" max="10766" width="8.81640625" style="138" customWidth="1"/>
    <col min="10767" max="10767" width="13.26953125" style="138" customWidth="1"/>
    <col min="10768" max="11008" width="8.7265625" style="138"/>
    <col min="11009" max="11009" width="2" style="138" customWidth="1"/>
    <col min="11010" max="11010" width="8.1796875" style="138" customWidth="1"/>
    <col min="11011" max="11011" width="20.26953125" style="138" customWidth="1"/>
    <col min="11012" max="11017" width="8.81640625" style="138" customWidth="1"/>
    <col min="11018" max="11018" width="9.453125" style="138" customWidth="1"/>
    <col min="11019" max="11020" width="11.26953125" style="138" customWidth="1"/>
    <col min="11021" max="11022" width="8.81640625" style="138" customWidth="1"/>
    <col min="11023" max="11023" width="13.26953125" style="138" customWidth="1"/>
    <col min="11024" max="11264" width="8.7265625" style="138"/>
    <col min="11265" max="11265" width="2" style="138" customWidth="1"/>
    <col min="11266" max="11266" width="8.1796875" style="138" customWidth="1"/>
    <col min="11267" max="11267" width="20.26953125" style="138" customWidth="1"/>
    <col min="11268" max="11273" width="8.81640625" style="138" customWidth="1"/>
    <col min="11274" max="11274" width="9.453125" style="138" customWidth="1"/>
    <col min="11275" max="11276" width="11.26953125" style="138" customWidth="1"/>
    <col min="11277" max="11278" width="8.81640625" style="138" customWidth="1"/>
    <col min="11279" max="11279" width="13.26953125" style="138" customWidth="1"/>
    <col min="11280" max="11520" width="8.7265625" style="138"/>
    <col min="11521" max="11521" width="2" style="138" customWidth="1"/>
    <col min="11522" max="11522" width="8.1796875" style="138" customWidth="1"/>
    <col min="11523" max="11523" width="20.26953125" style="138" customWidth="1"/>
    <col min="11524" max="11529" width="8.81640625" style="138" customWidth="1"/>
    <col min="11530" max="11530" width="9.453125" style="138" customWidth="1"/>
    <col min="11531" max="11532" width="11.26953125" style="138" customWidth="1"/>
    <col min="11533" max="11534" width="8.81640625" style="138" customWidth="1"/>
    <col min="11535" max="11535" width="13.26953125" style="138" customWidth="1"/>
    <col min="11536" max="11776" width="8.7265625" style="138"/>
    <col min="11777" max="11777" width="2" style="138" customWidth="1"/>
    <col min="11778" max="11778" width="8.1796875" style="138" customWidth="1"/>
    <col min="11779" max="11779" width="20.26953125" style="138" customWidth="1"/>
    <col min="11780" max="11785" width="8.81640625" style="138" customWidth="1"/>
    <col min="11786" max="11786" width="9.453125" style="138" customWidth="1"/>
    <col min="11787" max="11788" width="11.26953125" style="138" customWidth="1"/>
    <col min="11789" max="11790" width="8.81640625" style="138" customWidth="1"/>
    <col min="11791" max="11791" width="13.26953125" style="138" customWidth="1"/>
    <col min="11792" max="12032" width="8.7265625" style="138"/>
    <col min="12033" max="12033" width="2" style="138" customWidth="1"/>
    <col min="12034" max="12034" width="8.1796875" style="138" customWidth="1"/>
    <col min="12035" max="12035" width="20.26953125" style="138" customWidth="1"/>
    <col min="12036" max="12041" width="8.81640625" style="138" customWidth="1"/>
    <col min="12042" max="12042" width="9.453125" style="138" customWidth="1"/>
    <col min="12043" max="12044" width="11.26953125" style="138" customWidth="1"/>
    <col min="12045" max="12046" width="8.81640625" style="138" customWidth="1"/>
    <col min="12047" max="12047" width="13.26953125" style="138" customWidth="1"/>
    <col min="12048" max="12288" width="8.7265625" style="138"/>
    <col min="12289" max="12289" width="2" style="138" customWidth="1"/>
    <col min="12290" max="12290" width="8.1796875" style="138" customWidth="1"/>
    <col min="12291" max="12291" width="20.26953125" style="138" customWidth="1"/>
    <col min="12292" max="12297" width="8.81640625" style="138" customWidth="1"/>
    <col min="12298" max="12298" width="9.453125" style="138" customWidth="1"/>
    <col min="12299" max="12300" width="11.26953125" style="138" customWidth="1"/>
    <col min="12301" max="12302" width="8.81640625" style="138" customWidth="1"/>
    <col min="12303" max="12303" width="13.26953125" style="138" customWidth="1"/>
    <col min="12304" max="12544" width="8.7265625" style="138"/>
    <col min="12545" max="12545" width="2" style="138" customWidth="1"/>
    <col min="12546" max="12546" width="8.1796875" style="138" customWidth="1"/>
    <col min="12547" max="12547" width="20.26953125" style="138" customWidth="1"/>
    <col min="12548" max="12553" width="8.81640625" style="138" customWidth="1"/>
    <col min="12554" max="12554" width="9.453125" style="138" customWidth="1"/>
    <col min="12555" max="12556" width="11.26953125" style="138" customWidth="1"/>
    <col min="12557" max="12558" width="8.81640625" style="138" customWidth="1"/>
    <col min="12559" max="12559" width="13.26953125" style="138" customWidth="1"/>
    <col min="12560" max="12800" width="8.7265625" style="138"/>
    <col min="12801" max="12801" width="2" style="138" customWidth="1"/>
    <col min="12802" max="12802" width="8.1796875" style="138" customWidth="1"/>
    <col min="12803" max="12803" width="20.26953125" style="138" customWidth="1"/>
    <col min="12804" max="12809" width="8.81640625" style="138" customWidth="1"/>
    <col min="12810" max="12810" width="9.453125" style="138" customWidth="1"/>
    <col min="12811" max="12812" width="11.26953125" style="138" customWidth="1"/>
    <col min="12813" max="12814" width="8.81640625" style="138" customWidth="1"/>
    <col min="12815" max="12815" width="13.26953125" style="138" customWidth="1"/>
    <col min="12816" max="13056" width="8.7265625" style="138"/>
    <col min="13057" max="13057" width="2" style="138" customWidth="1"/>
    <col min="13058" max="13058" width="8.1796875" style="138" customWidth="1"/>
    <col min="13059" max="13059" width="20.26953125" style="138" customWidth="1"/>
    <col min="13060" max="13065" width="8.81640625" style="138" customWidth="1"/>
    <col min="13066" max="13066" width="9.453125" style="138" customWidth="1"/>
    <col min="13067" max="13068" width="11.26953125" style="138" customWidth="1"/>
    <col min="13069" max="13070" width="8.81640625" style="138" customWidth="1"/>
    <col min="13071" max="13071" width="13.26953125" style="138" customWidth="1"/>
    <col min="13072" max="13312" width="8.7265625" style="138"/>
    <col min="13313" max="13313" width="2" style="138" customWidth="1"/>
    <col min="13314" max="13314" width="8.1796875" style="138" customWidth="1"/>
    <col min="13315" max="13315" width="20.26953125" style="138" customWidth="1"/>
    <col min="13316" max="13321" width="8.81640625" style="138" customWidth="1"/>
    <col min="13322" max="13322" width="9.453125" style="138" customWidth="1"/>
    <col min="13323" max="13324" width="11.26953125" style="138" customWidth="1"/>
    <col min="13325" max="13326" width="8.81640625" style="138" customWidth="1"/>
    <col min="13327" max="13327" width="13.26953125" style="138" customWidth="1"/>
    <col min="13328" max="13568" width="8.7265625" style="138"/>
    <col min="13569" max="13569" width="2" style="138" customWidth="1"/>
    <col min="13570" max="13570" width="8.1796875" style="138" customWidth="1"/>
    <col min="13571" max="13571" width="20.26953125" style="138" customWidth="1"/>
    <col min="13572" max="13577" width="8.81640625" style="138" customWidth="1"/>
    <col min="13578" max="13578" width="9.453125" style="138" customWidth="1"/>
    <col min="13579" max="13580" width="11.26953125" style="138" customWidth="1"/>
    <col min="13581" max="13582" width="8.81640625" style="138" customWidth="1"/>
    <col min="13583" max="13583" width="13.26953125" style="138" customWidth="1"/>
    <col min="13584" max="13824" width="8.7265625" style="138"/>
    <col min="13825" max="13825" width="2" style="138" customWidth="1"/>
    <col min="13826" max="13826" width="8.1796875" style="138" customWidth="1"/>
    <col min="13827" max="13827" width="20.26953125" style="138" customWidth="1"/>
    <col min="13828" max="13833" width="8.81640625" style="138" customWidth="1"/>
    <col min="13834" max="13834" width="9.453125" style="138" customWidth="1"/>
    <col min="13835" max="13836" width="11.26953125" style="138" customWidth="1"/>
    <col min="13837" max="13838" width="8.81640625" style="138" customWidth="1"/>
    <col min="13839" max="13839" width="13.26953125" style="138" customWidth="1"/>
    <col min="13840" max="14080" width="8.7265625" style="138"/>
    <col min="14081" max="14081" width="2" style="138" customWidth="1"/>
    <col min="14082" max="14082" width="8.1796875" style="138" customWidth="1"/>
    <col min="14083" max="14083" width="20.26953125" style="138" customWidth="1"/>
    <col min="14084" max="14089" width="8.81640625" style="138" customWidth="1"/>
    <col min="14090" max="14090" width="9.453125" style="138" customWidth="1"/>
    <col min="14091" max="14092" width="11.26953125" style="138" customWidth="1"/>
    <col min="14093" max="14094" width="8.81640625" style="138" customWidth="1"/>
    <col min="14095" max="14095" width="13.26953125" style="138" customWidth="1"/>
    <col min="14096" max="14336" width="8.7265625" style="138"/>
    <col min="14337" max="14337" width="2" style="138" customWidth="1"/>
    <col min="14338" max="14338" width="8.1796875" style="138" customWidth="1"/>
    <col min="14339" max="14339" width="20.26953125" style="138" customWidth="1"/>
    <col min="14340" max="14345" width="8.81640625" style="138" customWidth="1"/>
    <col min="14346" max="14346" width="9.453125" style="138" customWidth="1"/>
    <col min="14347" max="14348" width="11.26953125" style="138" customWidth="1"/>
    <col min="14349" max="14350" width="8.81640625" style="138" customWidth="1"/>
    <col min="14351" max="14351" width="13.26953125" style="138" customWidth="1"/>
    <col min="14352" max="14592" width="8.7265625" style="138"/>
    <col min="14593" max="14593" width="2" style="138" customWidth="1"/>
    <col min="14594" max="14594" width="8.1796875" style="138" customWidth="1"/>
    <col min="14595" max="14595" width="20.26953125" style="138" customWidth="1"/>
    <col min="14596" max="14601" width="8.81640625" style="138" customWidth="1"/>
    <col min="14602" max="14602" width="9.453125" style="138" customWidth="1"/>
    <col min="14603" max="14604" width="11.26953125" style="138" customWidth="1"/>
    <col min="14605" max="14606" width="8.81640625" style="138" customWidth="1"/>
    <col min="14607" max="14607" width="13.26953125" style="138" customWidth="1"/>
    <col min="14608" max="14848" width="8.7265625" style="138"/>
    <col min="14849" max="14849" width="2" style="138" customWidth="1"/>
    <col min="14850" max="14850" width="8.1796875" style="138" customWidth="1"/>
    <col min="14851" max="14851" width="20.26953125" style="138" customWidth="1"/>
    <col min="14852" max="14857" width="8.81640625" style="138" customWidth="1"/>
    <col min="14858" max="14858" width="9.453125" style="138" customWidth="1"/>
    <col min="14859" max="14860" width="11.26953125" style="138" customWidth="1"/>
    <col min="14861" max="14862" width="8.81640625" style="138" customWidth="1"/>
    <col min="14863" max="14863" width="13.26953125" style="138" customWidth="1"/>
    <col min="14864" max="15104" width="8.7265625" style="138"/>
    <col min="15105" max="15105" width="2" style="138" customWidth="1"/>
    <col min="15106" max="15106" width="8.1796875" style="138" customWidth="1"/>
    <col min="15107" max="15107" width="20.26953125" style="138" customWidth="1"/>
    <col min="15108" max="15113" width="8.81640625" style="138" customWidth="1"/>
    <col min="15114" max="15114" width="9.453125" style="138" customWidth="1"/>
    <col min="15115" max="15116" width="11.26953125" style="138" customWidth="1"/>
    <col min="15117" max="15118" width="8.81640625" style="138" customWidth="1"/>
    <col min="15119" max="15119" width="13.26953125" style="138" customWidth="1"/>
    <col min="15120" max="15360" width="8.7265625" style="138"/>
    <col min="15361" max="15361" width="2" style="138" customWidth="1"/>
    <col min="15362" max="15362" width="8.1796875" style="138" customWidth="1"/>
    <col min="15363" max="15363" width="20.26953125" style="138" customWidth="1"/>
    <col min="15364" max="15369" width="8.81640625" style="138" customWidth="1"/>
    <col min="15370" max="15370" width="9.453125" style="138" customWidth="1"/>
    <col min="15371" max="15372" width="11.26953125" style="138" customWidth="1"/>
    <col min="15373" max="15374" width="8.81640625" style="138" customWidth="1"/>
    <col min="15375" max="15375" width="13.26953125" style="138" customWidth="1"/>
    <col min="15376" max="15616" width="8.7265625" style="138"/>
    <col min="15617" max="15617" width="2" style="138" customWidth="1"/>
    <col min="15618" max="15618" width="8.1796875" style="138" customWidth="1"/>
    <col min="15619" max="15619" width="20.26953125" style="138" customWidth="1"/>
    <col min="15620" max="15625" width="8.81640625" style="138" customWidth="1"/>
    <col min="15626" max="15626" width="9.453125" style="138" customWidth="1"/>
    <col min="15627" max="15628" width="11.26953125" style="138" customWidth="1"/>
    <col min="15629" max="15630" width="8.81640625" style="138" customWidth="1"/>
    <col min="15631" max="15631" width="13.26953125" style="138" customWidth="1"/>
    <col min="15632" max="15872" width="8.7265625" style="138"/>
    <col min="15873" max="15873" width="2" style="138" customWidth="1"/>
    <col min="15874" max="15874" width="8.1796875" style="138" customWidth="1"/>
    <col min="15875" max="15875" width="20.26953125" style="138" customWidth="1"/>
    <col min="15876" max="15881" width="8.81640625" style="138" customWidth="1"/>
    <col min="15882" max="15882" width="9.453125" style="138" customWidth="1"/>
    <col min="15883" max="15884" width="11.26953125" style="138" customWidth="1"/>
    <col min="15885" max="15886" width="8.81640625" style="138" customWidth="1"/>
    <col min="15887" max="15887" width="13.26953125" style="138" customWidth="1"/>
    <col min="15888" max="16128" width="8.7265625" style="138"/>
    <col min="16129" max="16129" width="2" style="138" customWidth="1"/>
    <col min="16130" max="16130" width="8.1796875" style="138" customWidth="1"/>
    <col min="16131" max="16131" width="20.26953125" style="138" customWidth="1"/>
    <col min="16132" max="16137" width="8.81640625" style="138" customWidth="1"/>
    <col min="16138" max="16138" width="9.453125" style="138" customWidth="1"/>
    <col min="16139" max="16140" width="11.26953125" style="138" customWidth="1"/>
    <col min="16141" max="16142" width="8.81640625" style="138" customWidth="1"/>
    <col min="16143" max="16143" width="13.26953125" style="138" customWidth="1"/>
    <col min="16144" max="16384" width="8.7265625" style="138"/>
  </cols>
  <sheetData>
    <row r="1" spans="2:15">
      <c r="B1" s="138" t="s">
        <v>7</v>
      </c>
      <c r="D1" s="139"/>
      <c r="O1" s="150">
        <v>44596</v>
      </c>
    </row>
    <row r="2" spans="2:15" ht="14.5" customHeight="1">
      <c r="B2" s="210" t="s">
        <v>64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4.5" customHeight="1">
      <c r="B3" s="211" t="s">
        <v>32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14.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4" t="s">
        <v>35</v>
      </c>
    </row>
    <row r="5" spans="2:15" ht="14.5" customHeight="1">
      <c r="B5" s="208" t="s">
        <v>0</v>
      </c>
      <c r="C5" s="185" t="s">
        <v>1</v>
      </c>
      <c r="D5" s="187" t="s">
        <v>76</v>
      </c>
      <c r="E5" s="188"/>
      <c r="F5" s="188"/>
      <c r="G5" s="188"/>
      <c r="H5" s="189"/>
      <c r="I5" s="188" t="s">
        <v>71</v>
      </c>
      <c r="J5" s="188"/>
      <c r="K5" s="187" t="s">
        <v>77</v>
      </c>
      <c r="L5" s="188"/>
      <c r="M5" s="188"/>
      <c r="N5" s="188"/>
      <c r="O5" s="189"/>
    </row>
    <row r="6" spans="2:15" ht="14.5" customHeight="1">
      <c r="B6" s="202"/>
      <c r="C6" s="186"/>
      <c r="D6" s="199" t="s">
        <v>78</v>
      </c>
      <c r="E6" s="200"/>
      <c r="F6" s="200"/>
      <c r="G6" s="200"/>
      <c r="H6" s="201"/>
      <c r="I6" s="200" t="s">
        <v>72</v>
      </c>
      <c r="J6" s="200"/>
      <c r="K6" s="199" t="s">
        <v>79</v>
      </c>
      <c r="L6" s="200"/>
      <c r="M6" s="200"/>
      <c r="N6" s="200"/>
      <c r="O6" s="201"/>
    </row>
    <row r="7" spans="2:15" ht="14.5" customHeight="1">
      <c r="B7" s="202"/>
      <c r="C7" s="202"/>
      <c r="D7" s="181">
        <v>2022</v>
      </c>
      <c r="E7" s="182"/>
      <c r="F7" s="190">
        <v>2021</v>
      </c>
      <c r="G7" s="190"/>
      <c r="H7" s="192" t="s">
        <v>22</v>
      </c>
      <c r="I7" s="194">
        <v>2021</v>
      </c>
      <c r="J7" s="181" t="s">
        <v>80</v>
      </c>
      <c r="K7" s="181">
        <v>2022</v>
      </c>
      <c r="L7" s="182"/>
      <c r="M7" s="190">
        <v>2021</v>
      </c>
      <c r="N7" s="182"/>
      <c r="O7" s="172" t="s">
        <v>22</v>
      </c>
    </row>
    <row r="8" spans="2:15" ht="14.5" customHeight="1">
      <c r="B8" s="203" t="s">
        <v>23</v>
      </c>
      <c r="C8" s="203" t="s">
        <v>24</v>
      </c>
      <c r="D8" s="183"/>
      <c r="E8" s="184"/>
      <c r="F8" s="191"/>
      <c r="G8" s="191"/>
      <c r="H8" s="193"/>
      <c r="I8" s="195"/>
      <c r="J8" s="196"/>
      <c r="K8" s="183"/>
      <c r="L8" s="184"/>
      <c r="M8" s="191"/>
      <c r="N8" s="184"/>
      <c r="O8" s="172"/>
    </row>
    <row r="9" spans="2:15" ht="14.5" customHeight="1">
      <c r="B9" s="203"/>
      <c r="C9" s="203"/>
      <c r="D9" s="157" t="s">
        <v>25</v>
      </c>
      <c r="E9" s="159" t="s">
        <v>2</v>
      </c>
      <c r="F9" s="158" t="s">
        <v>25</v>
      </c>
      <c r="G9" s="52" t="s">
        <v>2</v>
      </c>
      <c r="H9" s="175" t="s">
        <v>26</v>
      </c>
      <c r="I9" s="53" t="s">
        <v>25</v>
      </c>
      <c r="J9" s="177" t="s">
        <v>81</v>
      </c>
      <c r="K9" s="157" t="s">
        <v>25</v>
      </c>
      <c r="L9" s="51" t="s">
        <v>2</v>
      </c>
      <c r="M9" s="158" t="s">
        <v>25</v>
      </c>
      <c r="N9" s="51" t="s">
        <v>2</v>
      </c>
      <c r="O9" s="179" t="s">
        <v>26</v>
      </c>
    </row>
    <row r="10" spans="2:15" ht="14.5" customHeight="1">
      <c r="B10" s="204"/>
      <c r="C10" s="204"/>
      <c r="D10" s="160" t="s">
        <v>27</v>
      </c>
      <c r="E10" s="161" t="s">
        <v>28</v>
      </c>
      <c r="F10" s="49" t="s">
        <v>27</v>
      </c>
      <c r="G10" s="50" t="s">
        <v>28</v>
      </c>
      <c r="H10" s="176"/>
      <c r="I10" s="54" t="s">
        <v>27</v>
      </c>
      <c r="J10" s="178"/>
      <c r="K10" s="160" t="s">
        <v>27</v>
      </c>
      <c r="L10" s="161" t="s">
        <v>28</v>
      </c>
      <c r="M10" s="49" t="s">
        <v>27</v>
      </c>
      <c r="N10" s="161" t="s">
        <v>28</v>
      </c>
      <c r="O10" s="180"/>
    </row>
    <row r="11" spans="2:15" ht="14.5" customHeight="1">
      <c r="B11" s="62">
        <v>1</v>
      </c>
      <c r="C11" s="63" t="s">
        <v>11</v>
      </c>
      <c r="D11" s="64">
        <v>1316</v>
      </c>
      <c r="E11" s="65">
        <v>0.29250944654367639</v>
      </c>
      <c r="F11" s="64">
        <v>678</v>
      </c>
      <c r="G11" s="66">
        <v>0.14656290531776914</v>
      </c>
      <c r="H11" s="67">
        <v>0.94100294985250743</v>
      </c>
      <c r="I11" s="68">
        <v>1223</v>
      </c>
      <c r="J11" s="69">
        <v>7.6042518397383407E-2</v>
      </c>
      <c r="K11" s="64">
        <v>1316</v>
      </c>
      <c r="L11" s="65">
        <v>0.29250944654367639</v>
      </c>
      <c r="M11" s="64">
        <v>678</v>
      </c>
      <c r="N11" s="66">
        <v>0.14656290531776914</v>
      </c>
      <c r="O11" s="67">
        <v>0.94100294985250743</v>
      </c>
    </row>
    <row r="12" spans="2:15" ht="14.5" customHeight="1">
      <c r="B12" s="70">
        <v>2</v>
      </c>
      <c r="C12" s="71" t="s">
        <v>16</v>
      </c>
      <c r="D12" s="72">
        <v>506</v>
      </c>
      <c r="E12" s="73">
        <v>0.11246943765281174</v>
      </c>
      <c r="F12" s="72">
        <v>783</v>
      </c>
      <c r="G12" s="83">
        <v>0.16926070038910507</v>
      </c>
      <c r="H12" s="74">
        <v>-0.35376756066411241</v>
      </c>
      <c r="I12" s="95">
        <v>924</v>
      </c>
      <c r="J12" s="84">
        <v>-0.45238095238095233</v>
      </c>
      <c r="K12" s="72">
        <v>506</v>
      </c>
      <c r="L12" s="73">
        <v>0.11246943765281174</v>
      </c>
      <c r="M12" s="72">
        <v>783</v>
      </c>
      <c r="N12" s="83">
        <v>0.16926070038910507</v>
      </c>
      <c r="O12" s="74">
        <v>-0.35376756066411241</v>
      </c>
    </row>
    <row r="13" spans="2:15" ht="14.5" customHeight="1">
      <c r="B13" s="70">
        <v>3</v>
      </c>
      <c r="C13" s="71" t="s">
        <v>41</v>
      </c>
      <c r="D13" s="72">
        <v>444</v>
      </c>
      <c r="E13" s="73">
        <v>9.8688597466103575E-2</v>
      </c>
      <c r="F13" s="72">
        <v>306</v>
      </c>
      <c r="G13" s="83">
        <v>6.6147859922178989E-2</v>
      </c>
      <c r="H13" s="74">
        <v>0.4509803921568627</v>
      </c>
      <c r="I13" s="95">
        <v>674</v>
      </c>
      <c r="J13" s="84">
        <v>-0.34124629080118696</v>
      </c>
      <c r="K13" s="72">
        <v>444</v>
      </c>
      <c r="L13" s="73">
        <v>9.8688597466103575E-2</v>
      </c>
      <c r="M13" s="72">
        <v>306</v>
      </c>
      <c r="N13" s="83">
        <v>6.6147859922178989E-2</v>
      </c>
      <c r="O13" s="74">
        <v>0.4509803921568627</v>
      </c>
    </row>
    <row r="14" spans="2:15" ht="14.5" customHeight="1">
      <c r="B14" s="70">
        <v>4</v>
      </c>
      <c r="C14" s="71" t="s">
        <v>9</v>
      </c>
      <c r="D14" s="72">
        <v>378</v>
      </c>
      <c r="E14" s="73">
        <v>8.4018670815736829E-2</v>
      </c>
      <c r="F14" s="72">
        <v>278</v>
      </c>
      <c r="G14" s="83">
        <v>6.0095114569822743E-2</v>
      </c>
      <c r="H14" s="74">
        <v>0.35971223021582732</v>
      </c>
      <c r="I14" s="95">
        <v>953</v>
      </c>
      <c r="J14" s="84">
        <v>-0.60335781741867778</v>
      </c>
      <c r="K14" s="72">
        <v>378</v>
      </c>
      <c r="L14" s="73">
        <v>8.4018670815736829E-2</v>
      </c>
      <c r="M14" s="72">
        <v>278</v>
      </c>
      <c r="N14" s="83">
        <v>6.0095114569822743E-2</v>
      </c>
      <c r="O14" s="74">
        <v>0.35971223021582732</v>
      </c>
    </row>
    <row r="15" spans="2:15" ht="14.5" customHeight="1">
      <c r="B15" s="96">
        <v>5</v>
      </c>
      <c r="C15" s="85" t="s">
        <v>17</v>
      </c>
      <c r="D15" s="97">
        <v>373</v>
      </c>
      <c r="E15" s="98">
        <v>8.2907312736163585E-2</v>
      </c>
      <c r="F15" s="97">
        <v>522</v>
      </c>
      <c r="G15" s="99">
        <v>0.11284046692607004</v>
      </c>
      <c r="H15" s="100">
        <v>-0.28544061302681989</v>
      </c>
      <c r="I15" s="101">
        <v>394</v>
      </c>
      <c r="J15" s="102">
        <v>-5.3299492385786795E-2</v>
      </c>
      <c r="K15" s="97">
        <v>373</v>
      </c>
      <c r="L15" s="98">
        <v>8.2907312736163585E-2</v>
      </c>
      <c r="M15" s="97">
        <v>522</v>
      </c>
      <c r="N15" s="99">
        <v>0.11284046692607004</v>
      </c>
      <c r="O15" s="100">
        <v>-0.28544061302681989</v>
      </c>
    </row>
    <row r="16" spans="2:15" ht="14.5" customHeight="1">
      <c r="B16" s="62">
        <v>6</v>
      </c>
      <c r="C16" s="63" t="s">
        <v>13</v>
      </c>
      <c r="D16" s="64">
        <v>330</v>
      </c>
      <c r="E16" s="65">
        <v>7.3349633251833746E-2</v>
      </c>
      <c r="F16" s="64">
        <v>689</v>
      </c>
      <c r="G16" s="66">
        <v>0.14894076956333765</v>
      </c>
      <c r="H16" s="67">
        <v>-0.52104499274310601</v>
      </c>
      <c r="I16" s="68">
        <v>707</v>
      </c>
      <c r="J16" s="69">
        <v>-0.53323903818953322</v>
      </c>
      <c r="K16" s="64">
        <v>330</v>
      </c>
      <c r="L16" s="65">
        <v>7.3349633251833746E-2</v>
      </c>
      <c r="M16" s="64">
        <v>689</v>
      </c>
      <c r="N16" s="66">
        <v>0.14894076956333765</v>
      </c>
      <c r="O16" s="67">
        <v>-0.52104499274310601</v>
      </c>
    </row>
    <row r="17" spans="2:15" ht="14.5" customHeight="1">
      <c r="B17" s="70">
        <v>7</v>
      </c>
      <c r="C17" s="71" t="s">
        <v>12</v>
      </c>
      <c r="D17" s="72">
        <v>302</v>
      </c>
      <c r="E17" s="73">
        <v>6.7126028006223609E-2</v>
      </c>
      <c r="F17" s="72">
        <v>409</v>
      </c>
      <c r="G17" s="83">
        <v>8.8413316039775189E-2</v>
      </c>
      <c r="H17" s="74">
        <v>-0.26161369193154038</v>
      </c>
      <c r="I17" s="95">
        <v>605</v>
      </c>
      <c r="J17" s="84">
        <v>-0.50082644628099171</v>
      </c>
      <c r="K17" s="72">
        <v>302</v>
      </c>
      <c r="L17" s="73">
        <v>6.7126028006223609E-2</v>
      </c>
      <c r="M17" s="72">
        <v>409</v>
      </c>
      <c r="N17" s="83">
        <v>8.8413316039775189E-2</v>
      </c>
      <c r="O17" s="74">
        <v>-0.26161369193154038</v>
      </c>
    </row>
    <row r="18" spans="2:15" ht="14.5" customHeight="1">
      <c r="B18" s="70">
        <v>8</v>
      </c>
      <c r="C18" s="71" t="s">
        <v>18</v>
      </c>
      <c r="D18" s="72">
        <v>218</v>
      </c>
      <c r="E18" s="73">
        <v>4.84552122693932E-2</v>
      </c>
      <c r="F18" s="72">
        <v>175</v>
      </c>
      <c r="G18" s="83">
        <v>3.7829658452226543E-2</v>
      </c>
      <c r="H18" s="74">
        <v>0.24571428571428577</v>
      </c>
      <c r="I18" s="95">
        <v>860</v>
      </c>
      <c r="J18" s="84">
        <v>-0.74651162790697678</v>
      </c>
      <c r="K18" s="72">
        <v>218</v>
      </c>
      <c r="L18" s="73">
        <v>4.84552122693932E-2</v>
      </c>
      <c r="M18" s="72">
        <v>175</v>
      </c>
      <c r="N18" s="83">
        <v>3.7829658452226543E-2</v>
      </c>
      <c r="O18" s="74">
        <v>0.24571428571428577</v>
      </c>
    </row>
    <row r="19" spans="2:15" ht="14.5" customHeight="1">
      <c r="B19" s="70">
        <v>9</v>
      </c>
      <c r="C19" s="71" t="s">
        <v>15</v>
      </c>
      <c r="D19" s="72">
        <v>199</v>
      </c>
      <c r="E19" s="73">
        <v>4.4232051567014895E-2</v>
      </c>
      <c r="F19" s="72">
        <v>220</v>
      </c>
      <c r="G19" s="83">
        <v>4.7557284911370512E-2</v>
      </c>
      <c r="H19" s="74">
        <v>-9.5454545454545459E-2</v>
      </c>
      <c r="I19" s="95">
        <v>395</v>
      </c>
      <c r="J19" s="84">
        <v>-0.4962025316455696</v>
      </c>
      <c r="K19" s="72">
        <v>199</v>
      </c>
      <c r="L19" s="73">
        <v>4.4232051567014895E-2</v>
      </c>
      <c r="M19" s="72">
        <v>220</v>
      </c>
      <c r="N19" s="83">
        <v>4.7557284911370512E-2</v>
      </c>
      <c r="O19" s="74">
        <v>-9.5454545454545459E-2</v>
      </c>
    </row>
    <row r="20" spans="2:15" ht="14.5" customHeight="1">
      <c r="B20" s="96">
        <v>10</v>
      </c>
      <c r="C20" s="85" t="s">
        <v>14</v>
      </c>
      <c r="D20" s="97">
        <v>181</v>
      </c>
      <c r="E20" s="98">
        <v>4.0231162480551232E-2</v>
      </c>
      <c r="F20" s="97">
        <v>280</v>
      </c>
      <c r="G20" s="99">
        <v>6.0527453523562473E-2</v>
      </c>
      <c r="H20" s="100">
        <v>-0.35357142857142854</v>
      </c>
      <c r="I20" s="101">
        <v>297</v>
      </c>
      <c r="J20" s="102">
        <v>-0.39057239057239057</v>
      </c>
      <c r="K20" s="97">
        <v>181</v>
      </c>
      <c r="L20" s="98">
        <v>4.0231162480551232E-2</v>
      </c>
      <c r="M20" s="97">
        <v>280</v>
      </c>
      <c r="N20" s="99">
        <v>6.0527453523562473E-2</v>
      </c>
      <c r="O20" s="100">
        <v>-0.35357142857142854</v>
      </c>
    </row>
    <row r="21" spans="2:15" ht="14.5" customHeight="1">
      <c r="B21" s="62">
        <v>11</v>
      </c>
      <c r="C21" s="63" t="s">
        <v>4</v>
      </c>
      <c r="D21" s="64">
        <v>61</v>
      </c>
      <c r="E21" s="65">
        <v>1.355856857079351E-2</v>
      </c>
      <c r="F21" s="64">
        <v>75</v>
      </c>
      <c r="G21" s="66">
        <v>1.621271076523995E-2</v>
      </c>
      <c r="H21" s="67">
        <v>-0.18666666666666665</v>
      </c>
      <c r="I21" s="68">
        <v>83</v>
      </c>
      <c r="J21" s="69">
        <v>-0.26506024096385539</v>
      </c>
      <c r="K21" s="64">
        <v>61</v>
      </c>
      <c r="L21" s="65">
        <v>1.355856857079351E-2</v>
      </c>
      <c r="M21" s="64">
        <v>75</v>
      </c>
      <c r="N21" s="66">
        <v>1.621271076523995E-2</v>
      </c>
      <c r="O21" s="67">
        <v>-0.18666666666666665</v>
      </c>
    </row>
    <row r="22" spans="2:15" ht="14.5" customHeight="1">
      <c r="B22" s="70">
        <v>12</v>
      </c>
      <c r="C22" s="71" t="s">
        <v>85</v>
      </c>
      <c r="D22" s="72">
        <v>45</v>
      </c>
      <c r="E22" s="73">
        <v>1.0002222716159146E-2</v>
      </c>
      <c r="F22" s="72">
        <v>17</v>
      </c>
      <c r="G22" s="83">
        <v>3.6748811067877215E-3</v>
      </c>
      <c r="H22" s="74">
        <v>1.6470588235294117</v>
      </c>
      <c r="I22" s="95">
        <v>78</v>
      </c>
      <c r="J22" s="84">
        <v>-0.42307692307692313</v>
      </c>
      <c r="K22" s="72">
        <v>45</v>
      </c>
      <c r="L22" s="73">
        <v>1.0002222716159146E-2</v>
      </c>
      <c r="M22" s="72">
        <v>17</v>
      </c>
      <c r="N22" s="83">
        <v>3.6748811067877215E-3</v>
      </c>
      <c r="O22" s="74">
        <v>1.6470588235294117</v>
      </c>
    </row>
    <row r="23" spans="2:15" ht="14.5" customHeight="1">
      <c r="B23" s="70">
        <v>13</v>
      </c>
      <c r="C23" s="71" t="s">
        <v>73</v>
      </c>
      <c r="D23" s="72">
        <v>33</v>
      </c>
      <c r="E23" s="73">
        <v>7.3349633251833741E-3</v>
      </c>
      <c r="F23" s="72">
        <v>9</v>
      </c>
      <c r="G23" s="83">
        <v>1.9455252918287938E-3</v>
      </c>
      <c r="H23" s="74">
        <v>2.6666666666666665</v>
      </c>
      <c r="I23" s="95">
        <v>83</v>
      </c>
      <c r="J23" s="84">
        <v>-0.60240963855421681</v>
      </c>
      <c r="K23" s="72">
        <v>33</v>
      </c>
      <c r="L23" s="73">
        <v>7.3349633251833741E-3</v>
      </c>
      <c r="M23" s="72">
        <v>9</v>
      </c>
      <c r="N23" s="83">
        <v>1.9455252918287938E-3</v>
      </c>
      <c r="O23" s="74">
        <v>2.6666666666666665</v>
      </c>
    </row>
    <row r="24" spans="2:15" ht="14.5" customHeight="1">
      <c r="B24" s="70">
        <v>14</v>
      </c>
      <c r="C24" s="71" t="s">
        <v>70</v>
      </c>
      <c r="D24" s="72">
        <v>31</v>
      </c>
      <c r="E24" s="73">
        <v>6.8904200933540783E-3</v>
      </c>
      <c r="F24" s="72">
        <v>0</v>
      </c>
      <c r="G24" s="83">
        <v>0</v>
      </c>
      <c r="H24" s="74"/>
      <c r="I24" s="95">
        <v>47</v>
      </c>
      <c r="J24" s="84">
        <v>-0.34042553191489366</v>
      </c>
      <c r="K24" s="72">
        <v>31</v>
      </c>
      <c r="L24" s="73">
        <v>6.8904200933540783E-3</v>
      </c>
      <c r="M24" s="72">
        <v>0</v>
      </c>
      <c r="N24" s="83">
        <v>0</v>
      </c>
      <c r="O24" s="74"/>
    </row>
    <row r="25" spans="2:15">
      <c r="B25" s="96">
        <v>15</v>
      </c>
      <c r="C25" s="85" t="s">
        <v>86</v>
      </c>
      <c r="D25" s="97">
        <v>12</v>
      </c>
      <c r="E25" s="98">
        <v>2.6672593909757725E-3</v>
      </c>
      <c r="F25" s="97">
        <v>4</v>
      </c>
      <c r="G25" s="99">
        <v>8.6467790747946386E-4</v>
      </c>
      <c r="H25" s="100">
        <v>2</v>
      </c>
      <c r="I25" s="101">
        <v>18</v>
      </c>
      <c r="J25" s="102">
        <v>-0.33333333333333337</v>
      </c>
      <c r="K25" s="97">
        <v>12</v>
      </c>
      <c r="L25" s="98">
        <v>2.6672593909757725E-3</v>
      </c>
      <c r="M25" s="97">
        <v>4</v>
      </c>
      <c r="N25" s="99">
        <v>8.6467790747946386E-4</v>
      </c>
      <c r="O25" s="100">
        <v>2</v>
      </c>
    </row>
    <row r="26" spans="2:15">
      <c r="B26" s="212" t="s">
        <v>47</v>
      </c>
      <c r="C26" s="213"/>
      <c r="D26" s="145">
        <f>SUM(D11:D25)</f>
        <v>4429</v>
      </c>
      <c r="E26" s="44">
        <f>D26/D28</f>
        <v>0.9844409868859747</v>
      </c>
      <c r="F26" s="145">
        <f>SUM(F11:F25)</f>
        <v>4445</v>
      </c>
      <c r="G26" s="44">
        <f>F26/F28</f>
        <v>0.96087332468655429</v>
      </c>
      <c r="H26" s="43">
        <f>D26/F26-1</f>
        <v>-3.5995500562430172E-3</v>
      </c>
      <c r="I26" s="145">
        <f>SUM(I11:I25)</f>
        <v>7341</v>
      </c>
      <c r="J26" s="44">
        <f>D26/I26-1</f>
        <v>-0.39667620215229538</v>
      </c>
      <c r="K26" s="145">
        <f>SUM(K11:K25)</f>
        <v>4429</v>
      </c>
      <c r="L26" s="44">
        <f>K26/K28</f>
        <v>0.9844409868859747</v>
      </c>
      <c r="M26" s="145">
        <f>SUM(M11:M25)</f>
        <v>4445</v>
      </c>
      <c r="N26" s="44">
        <f>M26/M28</f>
        <v>0.96087332468655429</v>
      </c>
      <c r="O26" s="43">
        <f>K26/M26-1</f>
        <v>-3.5995500562430172E-3</v>
      </c>
    </row>
    <row r="27" spans="2:15">
      <c r="B27" s="212" t="s">
        <v>29</v>
      </c>
      <c r="C27" s="213"/>
      <c r="D27" s="146">
        <f>D28-SUM(D11:D25)</f>
        <v>70</v>
      </c>
      <c r="E27" s="44">
        <f>D27/D28</f>
        <v>1.555901311402534E-2</v>
      </c>
      <c r="F27" s="146">
        <f>F28-SUM(F11:F25)</f>
        <v>181</v>
      </c>
      <c r="G27" s="130">
        <f>F27/F28</f>
        <v>3.9126675313445741E-2</v>
      </c>
      <c r="H27" s="43">
        <f>D27/F27-1</f>
        <v>-0.61325966850828728</v>
      </c>
      <c r="I27" s="146">
        <f>I28-SUM(I11:I25)</f>
        <v>117</v>
      </c>
      <c r="J27" s="131">
        <f>D27/I27-1</f>
        <v>-0.40170940170940173</v>
      </c>
      <c r="K27" s="146">
        <f>K28-SUM(K11:K25)</f>
        <v>70</v>
      </c>
      <c r="L27" s="44">
        <f>K27/K28</f>
        <v>1.555901311402534E-2</v>
      </c>
      <c r="M27" s="146">
        <f>M28-SUM(M11:M25)</f>
        <v>181</v>
      </c>
      <c r="N27" s="44">
        <f>M27/M28</f>
        <v>3.9126675313445741E-2</v>
      </c>
      <c r="O27" s="43">
        <f>K27/M27-1</f>
        <v>-0.61325966850828728</v>
      </c>
    </row>
    <row r="28" spans="2:15">
      <c r="B28" s="214" t="s">
        <v>30</v>
      </c>
      <c r="C28" s="215"/>
      <c r="D28" s="46">
        <v>4499</v>
      </c>
      <c r="E28" s="77">
        <v>1</v>
      </c>
      <c r="F28" s="46">
        <v>4626</v>
      </c>
      <c r="G28" s="78">
        <v>1</v>
      </c>
      <c r="H28" s="41">
        <v>-2.7453523562472992E-2</v>
      </c>
      <c r="I28" s="47">
        <v>7458</v>
      </c>
      <c r="J28" s="42">
        <v>-0.39675516224188789</v>
      </c>
      <c r="K28" s="46">
        <v>4499</v>
      </c>
      <c r="L28" s="77">
        <v>1</v>
      </c>
      <c r="M28" s="46">
        <v>4626</v>
      </c>
      <c r="N28" s="78">
        <v>1</v>
      </c>
      <c r="O28" s="41">
        <v>-2.7453523562472992E-2</v>
      </c>
    </row>
    <row r="29" spans="2:15">
      <c r="B29" s="138" t="s">
        <v>66</v>
      </c>
      <c r="C29" s="140"/>
    </row>
    <row r="30" spans="2:15">
      <c r="B30" s="141" t="s">
        <v>67</v>
      </c>
    </row>
    <row r="31" spans="2:15">
      <c r="B31" s="142"/>
    </row>
    <row r="32" spans="2:15">
      <c r="B32" s="206" t="s">
        <v>87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40"/>
    </row>
    <row r="33" spans="2:13">
      <c r="B33" s="216" t="s">
        <v>88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140"/>
    </row>
    <row r="34" spans="2:13" ht="25.5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03"/>
      <c r="L34" s="104" t="s">
        <v>35</v>
      </c>
    </row>
    <row r="35" spans="2:13">
      <c r="B35" s="185" t="s">
        <v>0</v>
      </c>
      <c r="C35" s="185" t="s">
        <v>52</v>
      </c>
      <c r="D35" s="187" t="s">
        <v>76</v>
      </c>
      <c r="E35" s="188"/>
      <c r="F35" s="188"/>
      <c r="G35" s="188"/>
      <c r="H35" s="188"/>
      <c r="I35" s="189"/>
      <c r="J35" s="187" t="s">
        <v>71</v>
      </c>
      <c r="K35" s="188"/>
      <c r="L35" s="189"/>
    </row>
    <row r="36" spans="2:13" ht="15" customHeight="1">
      <c r="B36" s="186"/>
      <c r="C36" s="186"/>
      <c r="D36" s="199" t="s">
        <v>78</v>
      </c>
      <c r="E36" s="200"/>
      <c r="F36" s="200"/>
      <c r="G36" s="200"/>
      <c r="H36" s="200"/>
      <c r="I36" s="201"/>
      <c r="J36" s="199" t="s">
        <v>72</v>
      </c>
      <c r="K36" s="200"/>
      <c r="L36" s="201"/>
    </row>
    <row r="37" spans="2:13" ht="15" customHeight="1">
      <c r="B37" s="186"/>
      <c r="C37" s="186"/>
      <c r="D37" s="181">
        <v>2022</v>
      </c>
      <c r="E37" s="182"/>
      <c r="F37" s="190">
        <v>2021</v>
      </c>
      <c r="G37" s="182"/>
      <c r="H37" s="192" t="s">
        <v>22</v>
      </c>
      <c r="I37" s="217" t="s">
        <v>53</v>
      </c>
      <c r="J37" s="219">
        <v>2021</v>
      </c>
      <c r="K37" s="218" t="s">
        <v>80</v>
      </c>
      <c r="L37" s="217" t="s">
        <v>89</v>
      </c>
    </row>
    <row r="38" spans="2:13">
      <c r="B38" s="173" t="s">
        <v>23</v>
      </c>
      <c r="C38" s="173" t="s">
        <v>52</v>
      </c>
      <c r="D38" s="183"/>
      <c r="E38" s="184"/>
      <c r="F38" s="191"/>
      <c r="G38" s="184"/>
      <c r="H38" s="193"/>
      <c r="I38" s="218"/>
      <c r="J38" s="219"/>
      <c r="K38" s="218"/>
      <c r="L38" s="218"/>
    </row>
    <row r="39" spans="2:13" ht="15" customHeight="1">
      <c r="B39" s="173"/>
      <c r="C39" s="173"/>
      <c r="D39" s="157" t="s">
        <v>25</v>
      </c>
      <c r="E39" s="105" t="s">
        <v>2</v>
      </c>
      <c r="F39" s="157" t="s">
        <v>25</v>
      </c>
      <c r="G39" s="105" t="s">
        <v>2</v>
      </c>
      <c r="H39" s="175" t="s">
        <v>26</v>
      </c>
      <c r="I39" s="175" t="s">
        <v>54</v>
      </c>
      <c r="J39" s="106" t="s">
        <v>25</v>
      </c>
      <c r="K39" s="221" t="s">
        <v>81</v>
      </c>
      <c r="L39" s="221" t="s">
        <v>90</v>
      </c>
    </row>
    <row r="40" spans="2:13" ht="14.25" customHeight="1">
      <c r="B40" s="174"/>
      <c r="C40" s="174"/>
      <c r="D40" s="160" t="s">
        <v>27</v>
      </c>
      <c r="E40" s="50" t="s">
        <v>28</v>
      </c>
      <c r="F40" s="160" t="s">
        <v>27</v>
      </c>
      <c r="G40" s="50" t="s">
        <v>28</v>
      </c>
      <c r="H40" s="220"/>
      <c r="I40" s="220"/>
      <c r="J40" s="160" t="s">
        <v>27</v>
      </c>
      <c r="K40" s="222"/>
      <c r="L40" s="222"/>
    </row>
    <row r="41" spans="2:13">
      <c r="B41" s="62">
        <v>1</v>
      </c>
      <c r="C41" s="79" t="s">
        <v>55</v>
      </c>
      <c r="D41" s="64">
        <v>1049</v>
      </c>
      <c r="E41" s="69">
        <v>0.23316292509446543</v>
      </c>
      <c r="F41" s="64">
        <v>571</v>
      </c>
      <c r="G41" s="69">
        <v>0.12343277129269348</v>
      </c>
      <c r="H41" s="107">
        <v>0.83712784588441336</v>
      </c>
      <c r="I41" s="108">
        <v>0</v>
      </c>
      <c r="J41" s="64">
        <v>565</v>
      </c>
      <c r="K41" s="109">
        <v>0.85663716814159296</v>
      </c>
      <c r="L41" s="110">
        <v>3</v>
      </c>
    </row>
    <row r="42" spans="2:13">
      <c r="B42" s="111">
        <v>2</v>
      </c>
      <c r="C42" s="81" t="s">
        <v>56</v>
      </c>
      <c r="D42" s="72">
        <v>302</v>
      </c>
      <c r="E42" s="84">
        <v>6.7126028006223609E-2</v>
      </c>
      <c r="F42" s="72">
        <v>409</v>
      </c>
      <c r="G42" s="84">
        <v>8.8413316039775189E-2</v>
      </c>
      <c r="H42" s="112">
        <v>-0.26161369193154038</v>
      </c>
      <c r="I42" s="113">
        <v>1</v>
      </c>
      <c r="J42" s="72">
        <v>605</v>
      </c>
      <c r="K42" s="114">
        <v>-0.50082644628099171</v>
      </c>
      <c r="L42" s="115">
        <v>1</v>
      </c>
    </row>
    <row r="43" spans="2:13">
      <c r="B43" s="111">
        <v>3</v>
      </c>
      <c r="C43" s="81" t="s">
        <v>61</v>
      </c>
      <c r="D43" s="72">
        <v>300</v>
      </c>
      <c r="E43" s="84">
        <v>6.6681484774394312E-2</v>
      </c>
      <c r="F43" s="72">
        <v>215</v>
      </c>
      <c r="G43" s="84">
        <v>4.6476437527021186E-2</v>
      </c>
      <c r="H43" s="112">
        <v>0.39534883720930236</v>
      </c>
      <c r="I43" s="113">
        <v>2</v>
      </c>
      <c r="J43" s="72">
        <v>835</v>
      </c>
      <c r="K43" s="114">
        <v>-0.64071856287425155</v>
      </c>
      <c r="L43" s="115">
        <v>-2</v>
      </c>
    </row>
    <row r="44" spans="2:13">
      <c r="B44" s="111">
        <v>4</v>
      </c>
      <c r="C44" s="81" t="s">
        <v>57</v>
      </c>
      <c r="D44" s="72">
        <v>273</v>
      </c>
      <c r="E44" s="84">
        <v>6.0680151144698824E-2</v>
      </c>
      <c r="F44" s="72">
        <v>257</v>
      </c>
      <c r="G44" s="84">
        <v>5.5555555555555552E-2</v>
      </c>
      <c r="H44" s="112">
        <v>6.2256809338521402E-2</v>
      </c>
      <c r="I44" s="113">
        <v>0</v>
      </c>
      <c r="J44" s="72">
        <v>248</v>
      </c>
      <c r="K44" s="114">
        <v>0.10080645161290325</v>
      </c>
      <c r="L44" s="115">
        <v>6</v>
      </c>
    </row>
    <row r="45" spans="2:13">
      <c r="B45" s="111">
        <v>5</v>
      </c>
      <c r="C45" s="86" t="s">
        <v>63</v>
      </c>
      <c r="D45" s="97">
        <v>176</v>
      </c>
      <c r="E45" s="102">
        <v>3.9119804400977995E-2</v>
      </c>
      <c r="F45" s="97">
        <v>208</v>
      </c>
      <c r="G45" s="102">
        <v>4.4963251188932123E-2</v>
      </c>
      <c r="H45" s="116">
        <v>-0.15384615384615385</v>
      </c>
      <c r="I45" s="117">
        <v>1</v>
      </c>
      <c r="J45" s="97">
        <v>216</v>
      </c>
      <c r="K45" s="118">
        <v>-0.18518518518518523</v>
      </c>
      <c r="L45" s="119">
        <v>8</v>
      </c>
    </row>
    <row r="46" spans="2:13">
      <c r="B46" s="120">
        <v>6</v>
      </c>
      <c r="C46" s="79" t="s">
        <v>91</v>
      </c>
      <c r="D46" s="64">
        <v>154</v>
      </c>
      <c r="E46" s="69">
        <v>3.4229828850855744E-2</v>
      </c>
      <c r="F46" s="64">
        <v>81</v>
      </c>
      <c r="G46" s="69">
        <v>1.7509727626459144E-2</v>
      </c>
      <c r="H46" s="107">
        <v>0.90123456790123457</v>
      </c>
      <c r="I46" s="108">
        <v>15</v>
      </c>
      <c r="J46" s="64">
        <v>246</v>
      </c>
      <c r="K46" s="109">
        <v>-0.37398373983739841</v>
      </c>
      <c r="L46" s="110">
        <v>5</v>
      </c>
    </row>
    <row r="47" spans="2:13">
      <c r="B47" s="111">
        <v>7</v>
      </c>
      <c r="C47" s="81" t="s">
        <v>65</v>
      </c>
      <c r="D47" s="72">
        <v>150</v>
      </c>
      <c r="E47" s="84">
        <v>3.3340742387197156E-2</v>
      </c>
      <c r="F47" s="72">
        <v>184</v>
      </c>
      <c r="G47" s="84">
        <v>3.9775183744055337E-2</v>
      </c>
      <c r="H47" s="112">
        <v>-0.18478260869565222</v>
      </c>
      <c r="I47" s="113">
        <v>1</v>
      </c>
      <c r="J47" s="72">
        <v>283</v>
      </c>
      <c r="K47" s="114">
        <v>-0.46996466431095407</v>
      </c>
      <c r="L47" s="115">
        <v>1</v>
      </c>
    </row>
    <row r="48" spans="2:13">
      <c r="B48" s="111">
        <v>8</v>
      </c>
      <c r="C48" s="81" t="s">
        <v>74</v>
      </c>
      <c r="D48" s="72">
        <v>132</v>
      </c>
      <c r="E48" s="84">
        <v>2.9339853300733496E-2</v>
      </c>
      <c r="F48" s="72">
        <v>88</v>
      </c>
      <c r="G48" s="84">
        <v>1.9022913964548204E-2</v>
      </c>
      <c r="H48" s="112">
        <v>0.5</v>
      </c>
      <c r="I48" s="113">
        <v>12</v>
      </c>
      <c r="J48" s="72">
        <v>312</v>
      </c>
      <c r="K48" s="114">
        <v>-0.57692307692307687</v>
      </c>
      <c r="L48" s="115">
        <v>-2</v>
      </c>
    </row>
    <row r="49" spans="2:12">
      <c r="B49" s="111">
        <v>9</v>
      </c>
      <c r="C49" s="81" t="s">
        <v>75</v>
      </c>
      <c r="D49" s="72">
        <v>122</v>
      </c>
      <c r="E49" s="84">
        <v>2.7117137141587019E-2</v>
      </c>
      <c r="F49" s="72">
        <v>0</v>
      </c>
      <c r="G49" s="84">
        <v>0</v>
      </c>
      <c r="H49" s="112"/>
      <c r="I49" s="113"/>
      <c r="J49" s="72">
        <v>266</v>
      </c>
      <c r="K49" s="114">
        <v>-0.54135338345864659</v>
      </c>
      <c r="L49" s="115">
        <v>0</v>
      </c>
    </row>
    <row r="50" spans="2:12">
      <c r="B50" s="121">
        <v>10</v>
      </c>
      <c r="C50" s="86" t="s">
        <v>92</v>
      </c>
      <c r="D50" s="97">
        <v>114</v>
      </c>
      <c r="E50" s="102">
        <v>2.5338964214269837E-2</v>
      </c>
      <c r="F50" s="97">
        <v>76</v>
      </c>
      <c r="G50" s="102">
        <v>1.6428880242109815E-2</v>
      </c>
      <c r="H50" s="116">
        <v>0.5</v>
      </c>
      <c r="I50" s="117">
        <v>12</v>
      </c>
      <c r="J50" s="97">
        <v>147</v>
      </c>
      <c r="K50" s="118">
        <v>-0.22448979591836737</v>
      </c>
      <c r="L50" s="119">
        <v>6</v>
      </c>
    </row>
    <row r="51" spans="2:12">
      <c r="B51" s="212" t="s">
        <v>58</v>
      </c>
      <c r="C51" s="213"/>
      <c r="D51" s="145">
        <f>SUM(D41:D50)</f>
        <v>2772</v>
      </c>
      <c r="E51" s="130">
        <f>D51/D53</f>
        <v>0.61613691931540338</v>
      </c>
      <c r="F51" s="145">
        <f>SUM(F41:F50)</f>
        <v>2089</v>
      </c>
      <c r="G51" s="130">
        <f>F51/F53</f>
        <v>0.45157803718115003</v>
      </c>
      <c r="H51" s="132">
        <f>D51/F51-1</f>
        <v>0.32695069411201527</v>
      </c>
      <c r="I51" s="147"/>
      <c r="J51" s="145">
        <f>SUM(J41:J50)</f>
        <v>3723</v>
      </c>
      <c r="K51" s="29">
        <f>E51/J51-1</f>
        <v>-0.99983450525938344</v>
      </c>
      <c r="L51" s="133"/>
    </row>
    <row r="52" spans="2:12">
      <c r="B52" s="212" t="s">
        <v>29</v>
      </c>
      <c r="C52" s="213"/>
      <c r="D52" s="145">
        <f>D53-D51</f>
        <v>1727</v>
      </c>
      <c r="E52" s="130">
        <f>D52/D53</f>
        <v>0.38386308068459657</v>
      </c>
      <c r="F52" s="145">
        <f>F53-F51</f>
        <v>2537</v>
      </c>
      <c r="G52" s="130">
        <f>F52/F53</f>
        <v>0.54842196281885003</v>
      </c>
      <c r="H52" s="132">
        <f>D52/F52-1</f>
        <v>-0.31927473393772177</v>
      </c>
      <c r="I52" s="146"/>
      <c r="J52" s="145">
        <f>J53-SUM(J41:J50)</f>
        <v>3735</v>
      </c>
      <c r="K52" s="29">
        <f>E52/J52-1</f>
        <v>-0.99989722541347137</v>
      </c>
      <c r="L52" s="133"/>
    </row>
    <row r="53" spans="2:12">
      <c r="B53" s="214" t="s">
        <v>59</v>
      </c>
      <c r="C53" s="215"/>
      <c r="D53" s="35">
        <v>4499</v>
      </c>
      <c r="E53" s="122">
        <v>1</v>
      </c>
      <c r="F53" s="35">
        <v>4626</v>
      </c>
      <c r="G53" s="122">
        <v>1</v>
      </c>
      <c r="H53" s="37">
        <v>-2.7453523562472992E-2</v>
      </c>
      <c r="I53" s="37"/>
      <c r="J53" s="35">
        <v>7458</v>
      </c>
      <c r="K53" s="12">
        <v>-0.39675516224188789</v>
      </c>
      <c r="L53" s="123"/>
    </row>
    <row r="54" spans="2:12">
      <c r="B54" s="138" t="s">
        <v>66</v>
      </c>
    </row>
    <row r="55" spans="2:12">
      <c r="B55" s="141" t="s">
        <v>67</v>
      </c>
    </row>
    <row r="63" spans="2:12" ht="15" customHeight="1"/>
    <row r="65" ht="15" customHeight="1"/>
  </sheetData>
  <mergeCells count="50">
    <mergeCell ref="B51:C51"/>
    <mergeCell ref="B52:C52"/>
    <mergeCell ref="B53:C53"/>
    <mergeCell ref="B38:B40"/>
    <mergeCell ref="C38:C40"/>
    <mergeCell ref="H39:H40"/>
    <mergeCell ref="I39:I40"/>
    <mergeCell ref="K39:K40"/>
    <mergeCell ref="L39:L40"/>
    <mergeCell ref="J36:L36"/>
    <mergeCell ref="K37:K38"/>
    <mergeCell ref="L37:L38"/>
    <mergeCell ref="B26:C26"/>
    <mergeCell ref="B27:C27"/>
    <mergeCell ref="B28:C28"/>
    <mergeCell ref="B32:L32"/>
    <mergeCell ref="B33:L33"/>
    <mergeCell ref="B35:B37"/>
    <mergeCell ref="C35:C37"/>
    <mergeCell ref="D35:I35"/>
    <mergeCell ref="J35:L35"/>
    <mergeCell ref="D36:I36"/>
    <mergeCell ref="D37:E38"/>
    <mergeCell ref="F37:G38"/>
    <mergeCell ref="H37:H38"/>
    <mergeCell ref="I37:I38"/>
    <mergeCell ref="J37:J38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</mergeCells>
  <conditionalFormatting sqref="H27 J27 O27">
    <cfRule type="cellIs" dxfId="28" priority="26" operator="lessThan">
      <formula>0</formula>
    </cfRule>
  </conditionalFormatting>
  <conditionalFormatting sqref="H26 O26">
    <cfRule type="cellIs" dxfId="27" priority="25" operator="lessThan">
      <formula>0</formula>
    </cfRule>
  </conditionalFormatting>
  <conditionalFormatting sqref="K52">
    <cfRule type="cellIs" dxfId="26" priority="23" operator="lessThan">
      <formula>0</formula>
    </cfRule>
  </conditionalFormatting>
  <conditionalFormatting sqref="H52 J52">
    <cfRule type="cellIs" dxfId="25" priority="24" operator="lessThan">
      <formula>0</formula>
    </cfRule>
  </conditionalFormatting>
  <conditionalFormatting sqref="K51">
    <cfRule type="cellIs" dxfId="24" priority="21" operator="lessThan">
      <formula>0</formula>
    </cfRule>
  </conditionalFormatting>
  <conditionalFormatting sqref="H51">
    <cfRule type="cellIs" dxfId="23" priority="22" operator="lessThan">
      <formula>0</formula>
    </cfRule>
  </conditionalFormatting>
  <conditionalFormatting sqref="L52">
    <cfRule type="cellIs" dxfId="22" priority="19" operator="lessThan">
      <formula>0</formula>
    </cfRule>
  </conditionalFormatting>
  <conditionalFormatting sqref="K52">
    <cfRule type="cellIs" dxfId="21" priority="20" operator="lessThan">
      <formula>0</formula>
    </cfRule>
  </conditionalFormatting>
  <conditionalFormatting sqref="L51">
    <cfRule type="cellIs" dxfId="20" priority="17" operator="lessThan">
      <formula>0</formula>
    </cfRule>
  </conditionalFormatting>
  <conditionalFormatting sqref="K51">
    <cfRule type="cellIs" dxfId="19" priority="18" operator="lessThan">
      <formula>0</formula>
    </cfRule>
  </conditionalFormatting>
  <conditionalFormatting sqref="K41:K50 H41:H50">
    <cfRule type="cellIs" dxfId="18" priority="16" operator="lessThan">
      <formula>0</formula>
    </cfRule>
  </conditionalFormatting>
  <conditionalFormatting sqref="L41:L50">
    <cfRule type="cellIs" dxfId="17" priority="13" operator="lessThan">
      <formula>0</formula>
    </cfRule>
    <cfRule type="cellIs" dxfId="16" priority="14" operator="equal">
      <formula>0</formula>
    </cfRule>
    <cfRule type="cellIs" dxfId="15" priority="15" operator="greaterThan">
      <formula>0</formula>
    </cfRule>
  </conditionalFormatting>
  <conditionalFormatting sqref="I41:I50">
    <cfRule type="cellIs" dxfId="14" priority="10" operator="lessThan">
      <formula>0</formula>
    </cfRule>
    <cfRule type="cellIs" dxfId="13" priority="11" operator="equal">
      <formula>0</formula>
    </cfRule>
    <cfRule type="cellIs" dxfId="12" priority="12" operator="greaterThan">
      <formula>0</formula>
    </cfRule>
  </conditionalFormatting>
  <conditionalFormatting sqref="H53:I53 K53">
    <cfRule type="cellIs" dxfId="11" priority="9" operator="lessThan">
      <formula>0</formula>
    </cfRule>
  </conditionalFormatting>
  <conditionalFormatting sqref="L53">
    <cfRule type="cellIs" dxfId="10" priority="8" operator="lessThan">
      <formula>0</formula>
    </cfRule>
  </conditionalFormatting>
  <conditionalFormatting sqref="H11:H15 J11:J15 O11:O15">
    <cfRule type="cellIs" dxfId="9" priority="7" operator="lessThan">
      <formula>0</formula>
    </cfRule>
  </conditionalFormatting>
  <conditionalFormatting sqref="H16:H25 J16:J25 O16:O25">
    <cfRule type="cellIs" dxfId="8" priority="6" operator="lessThan">
      <formula>0</formula>
    </cfRule>
  </conditionalFormatting>
  <conditionalFormatting sqref="D11:E25 G11:J25 L11:L25 N11:O25">
    <cfRule type="cellIs" dxfId="7" priority="5" operator="equal">
      <formula>0</formula>
    </cfRule>
  </conditionalFormatting>
  <conditionalFormatting sqref="F11:F25">
    <cfRule type="cellIs" dxfId="6" priority="4" operator="equal">
      <formula>0</formula>
    </cfRule>
  </conditionalFormatting>
  <conditionalFormatting sqref="K11:K25">
    <cfRule type="cellIs" dxfId="5" priority="3" operator="equal">
      <formula>0</formula>
    </cfRule>
  </conditionalFormatting>
  <conditionalFormatting sqref="M11:M25">
    <cfRule type="cellIs" dxfId="4" priority="2" operator="equal">
      <formula>0</formula>
    </cfRule>
  </conditionalFormatting>
  <conditionalFormatting sqref="O28 J28 H28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2022-02-04T17:15:52Z</dcterms:modified>
</cp:coreProperties>
</file>